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135" windowHeight="2775" tabRatio="991" firstSheet="5" activeTab="10"/>
  </bookViews>
  <sheets>
    <sheet name="Р.яз" sheetId="3" r:id="rId1"/>
    <sheet name="Лит" sheetId="1" r:id="rId2"/>
    <sheet name="К.яз" sheetId="2" r:id="rId3"/>
    <sheet name="Каб.лит" sheetId="14" r:id="rId4"/>
    <sheet name="А.яз" sheetId="5" r:id="rId5"/>
    <sheet name="Мат" sheetId="7" r:id="rId6"/>
    <sheet name="ОБЖ" sheetId="8" r:id="rId7"/>
    <sheet name="Ист" sheetId="15" r:id="rId8"/>
    <sheet name="Общ" sheetId="16" r:id="rId9"/>
    <sheet name="Ист.КБР" sheetId="17" r:id="rId10"/>
    <sheet name="Нем.яз" sheetId="18" r:id="rId11"/>
    <sheet name="МХК" sheetId="30" r:id="rId12"/>
    <sheet name="Геог" sheetId="19" r:id="rId13"/>
    <sheet name="Геог.КБР" sheetId="20" r:id="rId14"/>
    <sheet name="Химия" sheetId="31" r:id="rId15"/>
    <sheet name="Био" sheetId="21" r:id="rId16"/>
    <sheet name="Физ" sheetId="22" r:id="rId17"/>
    <sheet name="Инф" sheetId="23" r:id="rId18"/>
    <sheet name="Тех" sheetId="24" r:id="rId19"/>
    <sheet name="Изо" sheetId="25" r:id="rId20"/>
    <sheet name="Муз" sheetId="26" r:id="rId21"/>
    <sheet name="Ф-ра" sheetId="27" r:id="rId22"/>
    <sheet name="Анализ" sheetId="28" r:id="rId23"/>
    <sheet name="Лист1" sheetId="29" r:id="rId24"/>
  </sheets>
  <calcPr calcId="144525"/>
</workbook>
</file>

<file path=xl/calcChain.xml><?xml version="1.0" encoding="utf-8"?>
<calcChain xmlns="http://schemas.openxmlformats.org/spreadsheetml/2006/main">
  <c r="M15" i="27" l="1"/>
  <c r="L15" i="27"/>
  <c r="K15" i="27"/>
  <c r="J15" i="27"/>
  <c r="M28" i="5" l="1"/>
  <c r="L28" i="5"/>
  <c r="K28" i="5"/>
  <c r="J28" i="5"/>
  <c r="M13" i="23"/>
  <c r="L13" i="23"/>
  <c r="K13" i="23"/>
  <c r="J13" i="23"/>
  <c r="J20" i="31" l="1"/>
  <c r="K20" i="31"/>
  <c r="L20" i="31"/>
  <c r="M20" i="31"/>
  <c r="J21" i="31"/>
  <c r="K21" i="31"/>
  <c r="L21" i="31"/>
  <c r="M21" i="31"/>
  <c r="J22" i="31"/>
  <c r="K22" i="31"/>
  <c r="L22" i="31"/>
  <c r="M22" i="31"/>
  <c r="J23" i="31"/>
  <c r="K23" i="31"/>
  <c r="L23" i="31"/>
  <c r="M23" i="31"/>
  <c r="J24" i="31"/>
  <c r="K24" i="31"/>
  <c r="L24" i="31"/>
  <c r="M24" i="31"/>
  <c r="J25" i="31"/>
  <c r="K25" i="31"/>
  <c r="L25" i="31"/>
  <c r="M25" i="31"/>
  <c r="J26" i="31"/>
  <c r="K26" i="31"/>
  <c r="L26" i="31"/>
  <c r="M26" i="31"/>
  <c r="C27" i="31"/>
  <c r="D27" i="31"/>
  <c r="E27" i="31"/>
  <c r="J27" i="31" s="1"/>
  <c r="F27" i="31"/>
  <c r="G27" i="31"/>
  <c r="H27" i="31"/>
  <c r="I27" i="31"/>
  <c r="K27" i="31"/>
  <c r="L27" i="31"/>
  <c r="M27" i="31"/>
  <c r="I64" i="31" l="1"/>
  <c r="H64" i="31"/>
  <c r="G64" i="31"/>
  <c r="F64" i="31"/>
  <c r="E64" i="31"/>
  <c r="D64" i="31"/>
  <c r="C64" i="31"/>
  <c r="I63" i="31"/>
  <c r="H63" i="31"/>
  <c r="G63" i="31"/>
  <c r="F63" i="31"/>
  <c r="E63" i="31"/>
  <c r="D63" i="31"/>
  <c r="M63" i="31" s="1"/>
  <c r="C63" i="31"/>
  <c r="M62" i="31"/>
  <c r="L62" i="31"/>
  <c r="K62" i="31"/>
  <c r="J62" i="31"/>
  <c r="M61" i="31"/>
  <c r="L61" i="31"/>
  <c r="K61" i="31"/>
  <c r="J61" i="31"/>
  <c r="M60" i="31"/>
  <c r="L60" i="31"/>
  <c r="K60" i="31"/>
  <c r="J60" i="31"/>
  <c r="M59" i="31"/>
  <c r="L59" i="31"/>
  <c r="K59" i="31"/>
  <c r="J59" i="31"/>
  <c r="M58" i="31"/>
  <c r="L58" i="31"/>
  <c r="K58" i="31"/>
  <c r="J58" i="31"/>
  <c r="M57" i="31"/>
  <c r="L57" i="31"/>
  <c r="K57" i="31"/>
  <c r="J57" i="31"/>
  <c r="M56" i="31"/>
  <c r="L56" i="31"/>
  <c r="K56" i="31"/>
  <c r="J56" i="31"/>
  <c r="I51" i="31"/>
  <c r="H51" i="31"/>
  <c r="G51" i="31"/>
  <c r="F51" i="31"/>
  <c r="E51" i="31"/>
  <c r="M51" i="31" s="1"/>
  <c r="D51" i="31"/>
  <c r="C51" i="31"/>
  <c r="M50" i="31"/>
  <c r="L50" i="31"/>
  <c r="K50" i="31"/>
  <c r="J50" i="31"/>
  <c r="M49" i="31"/>
  <c r="L49" i="31"/>
  <c r="K49" i="31"/>
  <c r="J49" i="31"/>
  <c r="M48" i="31"/>
  <c r="L48" i="31"/>
  <c r="K48" i="31"/>
  <c r="J48" i="31"/>
  <c r="M47" i="31"/>
  <c r="L47" i="31"/>
  <c r="K47" i="31"/>
  <c r="J47" i="31"/>
  <c r="M46" i="31"/>
  <c r="L46" i="31"/>
  <c r="K46" i="31"/>
  <c r="J46" i="31"/>
  <c r="M45" i="31"/>
  <c r="L45" i="31"/>
  <c r="K45" i="31"/>
  <c r="J45" i="31"/>
  <c r="M44" i="31"/>
  <c r="L44" i="31"/>
  <c r="K44" i="31"/>
  <c r="J44" i="31"/>
  <c r="I39" i="31"/>
  <c r="H39" i="31"/>
  <c r="G39" i="31"/>
  <c r="F39" i="31"/>
  <c r="E39" i="31"/>
  <c r="D39" i="31"/>
  <c r="M39" i="31" s="1"/>
  <c r="C39" i="31"/>
  <c r="M38" i="31"/>
  <c r="L38" i="31"/>
  <c r="K38" i="31"/>
  <c r="J38" i="31"/>
  <c r="M37" i="31"/>
  <c r="L37" i="31"/>
  <c r="K37" i="31"/>
  <c r="J37" i="31"/>
  <c r="M36" i="31"/>
  <c r="L36" i="31"/>
  <c r="K36" i="31"/>
  <c r="J36" i="31"/>
  <c r="M35" i="31"/>
  <c r="L35" i="31"/>
  <c r="K35" i="31"/>
  <c r="J35" i="31"/>
  <c r="M34" i="31"/>
  <c r="L34" i="31"/>
  <c r="K34" i="31"/>
  <c r="J34" i="31"/>
  <c r="M33" i="31"/>
  <c r="L33" i="31"/>
  <c r="K33" i="31"/>
  <c r="J33" i="31"/>
  <c r="M32" i="31"/>
  <c r="L32" i="31"/>
  <c r="K32" i="31"/>
  <c r="J32" i="31"/>
  <c r="V19" i="31"/>
  <c r="V31" i="31" s="1"/>
  <c r="V43" i="31" s="1"/>
  <c r="V55" i="31" s="1"/>
  <c r="U19" i="31"/>
  <c r="U31" i="31" s="1"/>
  <c r="U43" i="31" s="1"/>
  <c r="U55" i="31" s="1"/>
  <c r="T19" i="31"/>
  <c r="T31" i="31" s="1"/>
  <c r="T43" i="31" s="1"/>
  <c r="T55" i="31" s="1"/>
  <c r="S19" i="31"/>
  <c r="S31" i="31" s="1"/>
  <c r="S43" i="31" s="1"/>
  <c r="S55" i="31" s="1"/>
  <c r="R19" i="31"/>
  <c r="R31" i="31" s="1"/>
  <c r="R43" i="31" s="1"/>
  <c r="R55" i="31" s="1"/>
  <c r="Q19" i="31"/>
  <c r="Q31" i="31" s="1"/>
  <c r="Q43" i="31" s="1"/>
  <c r="Q55" i="31" s="1"/>
  <c r="P19" i="31"/>
  <c r="P31" i="31" s="1"/>
  <c r="P43" i="31" s="1"/>
  <c r="P55" i="31" s="1"/>
  <c r="O19" i="31"/>
  <c r="O31" i="31" s="1"/>
  <c r="O43" i="31" s="1"/>
  <c r="O55" i="31" s="1"/>
  <c r="I15" i="31"/>
  <c r="H15" i="31"/>
  <c r="G15" i="31"/>
  <c r="F15" i="31"/>
  <c r="E15" i="31"/>
  <c r="D15" i="31"/>
  <c r="C15" i="31"/>
  <c r="M14" i="31"/>
  <c r="L14" i="31"/>
  <c r="K14" i="31"/>
  <c r="J14" i="31"/>
  <c r="M13" i="31"/>
  <c r="L13" i="31"/>
  <c r="K13" i="31"/>
  <c r="J13" i="31"/>
  <c r="M12" i="31"/>
  <c r="L12" i="31"/>
  <c r="K12" i="31"/>
  <c r="J12" i="31"/>
  <c r="M11" i="31"/>
  <c r="L11" i="31"/>
  <c r="K11" i="31"/>
  <c r="J11" i="31"/>
  <c r="M10" i="31"/>
  <c r="L10" i="31"/>
  <c r="K10" i="31"/>
  <c r="J10" i="31"/>
  <c r="M9" i="31"/>
  <c r="L9" i="31"/>
  <c r="K9" i="31"/>
  <c r="J9" i="31"/>
  <c r="M8" i="31"/>
  <c r="L8" i="31"/>
  <c r="K8" i="31"/>
  <c r="J8" i="31"/>
  <c r="I64" i="30"/>
  <c r="H64" i="30"/>
  <c r="G64" i="30"/>
  <c r="F64" i="30"/>
  <c r="E64" i="30"/>
  <c r="D64" i="30"/>
  <c r="C64" i="30"/>
  <c r="I63" i="30"/>
  <c r="H63" i="30"/>
  <c r="G63" i="30"/>
  <c r="F63" i="30"/>
  <c r="E63" i="30"/>
  <c r="D63" i="30"/>
  <c r="M63" i="30" s="1"/>
  <c r="C63" i="30"/>
  <c r="M62" i="30"/>
  <c r="L62" i="30"/>
  <c r="K62" i="30"/>
  <c r="J62" i="30"/>
  <c r="M61" i="30"/>
  <c r="L61" i="30"/>
  <c r="K61" i="30"/>
  <c r="J61" i="30"/>
  <c r="M60" i="30"/>
  <c r="L60" i="30"/>
  <c r="K60" i="30"/>
  <c r="J60" i="30"/>
  <c r="M59" i="30"/>
  <c r="L59" i="30"/>
  <c r="K59" i="30"/>
  <c r="J59" i="30"/>
  <c r="M58" i="30"/>
  <c r="L58" i="30"/>
  <c r="K58" i="30"/>
  <c r="J58" i="30"/>
  <c r="M57" i="30"/>
  <c r="L57" i="30"/>
  <c r="K57" i="30"/>
  <c r="J57" i="30"/>
  <c r="M56" i="30"/>
  <c r="L56" i="30"/>
  <c r="K56" i="30"/>
  <c r="J56" i="30"/>
  <c r="I51" i="30"/>
  <c r="H51" i="30"/>
  <c r="G51" i="30"/>
  <c r="F51" i="30"/>
  <c r="E51" i="30"/>
  <c r="D51" i="30"/>
  <c r="C51" i="30"/>
  <c r="M50" i="30"/>
  <c r="L50" i="30"/>
  <c r="K50" i="30"/>
  <c r="J50" i="30"/>
  <c r="M49" i="30"/>
  <c r="L49" i="30"/>
  <c r="K49" i="30"/>
  <c r="J49" i="30"/>
  <c r="M48" i="30"/>
  <c r="L48" i="30"/>
  <c r="K48" i="30"/>
  <c r="J48" i="30"/>
  <c r="M47" i="30"/>
  <c r="L47" i="30"/>
  <c r="K47" i="30"/>
  <c r="J47" i="30"/>
  <c r="M46" i="30"/>
  <c r="L46" i="30"/>
  <c r="K46" i="30"/>
  <c r="J46" i="30"/>
  <c r="M45" i="30"/>
  <c r="L45" i="30"/>
  <c r="K45" i="30"/>
  <c r="J45" i="30"/>
  <c r="M44" i="30"/>
  <c r="L44" i="30"/>
  <c r="K44" i="30"/>
  <c r="J44" i="30"/>
  <c r="I39" i="30"/>
  <c r="H39" i="30"/>
  <c r="G39" i="30"/>
  <c r="F39" i="30"/>
  <c r="E39" i="30"/>
  <c r="D39" i="30"/>
  <c r="M39" i="30" s="1"/>
  <c r="C39" i="30"/>
  <c r="M38" i="30"/>
  <c r="L38" i="30"/>
  <c r="K38" i="30"/>
  <c r="J38" i="30"/>
  <c r="M37" i="30"/>
  <c r="L37" i="30"/>
  <c r="K37" i="30"/>
  <c r="J37" i="30"/>
  <c r="M36" i="30"/>
  <c r="L36" i="30"/>
  <c r="K36" i="30"/>
  <c r="J36" i="30"/>
  <c r="M35" i="30"/>
  <c r="L35" i="30"/>
  <c r="K35" i="30"/>
  <c r="J35" i="30"/>
  <c r="M34" i="30"/>
  <c r="L34" i="30"/>
  <c r="K34" i="30"/>
  <c r="J34" i="30"/>
  <c r="M33" i="30"/>
  <c r="L33" i="30"/>
  <c r="K33" i="30"/>
  <c r="J33" i="30"/>
  <c r="M32" i="30"/>
  <c r="L32" i="30"/>
  <c r="K32" i="30"/>
  <c r="J32" i="30"/>
  <c r="I27" i="30"/>
  <c r="H27" i="30"/>
  <c r="G27" i="30"/>
  <c r="F27" i="30"/>
  <c r="E27" i="30"/>
  <c r="D27" i="30"/>
  <c r="C27" i="30"/>
  <c r="M26" i="30"/>
  <c r="L26" i="30"/>
  <c r="K26" i="30"/>
  <c r="J26" i="30"/>
  <c r="M25" i="30"/>
  <c r="L25" i="30"/>
  <c r="K25" i="30"/>
  <c r="J25" i="30"/>
  <c r="M24" i="30"/>
  <c r="L24" i="30"/>
  <c r="K24" i="30"/>
  <c r="J24" i="30"/>
  <c r="M23" i="30"/>
  <c r="L23" i="30"/>
  <c r="K23" i="30"/>
  <c r="J23" i="30"/>
  <c r="M22" i="30"/>
  <c r="L22" i="30"/>
  <c r="K22" i="30"/>
  <c r="J22" i="30"/>
  <c r="M21" i="30"/>
  <c r="L21" i="30"/>
  <c r="K21" i="30"/>
  <c r="J21" i="30"/>
  <c r="M20" i="30"/>
  <c r="L20" i="30"/>
  <c r="K20" i="30"/>
  <c r="J20" i="30"/>
  <c r="V19" i="30"/>
  <c r="V31" i="30" s="1"/>
  <c r="V43" i="30" s="1"/>
  <c r="V55" i="30" s="1"/>
  <c r="U19" i="30"/>
  <c r="U31" i="30" s="1"/>
  <c r="U43" i="30" s="1"/>
  <c r="U55" i="30" s="1"/>
  <c r="T19" i="30"/>
  <c r="T31" i="30" s="1"/>
  <c r="T43" i="30" s="1"/>
  <c r="T55" i="30" s="1"/>
  <c r="S19" i="30"/>
  <c r="S31" i="30" s="1"/>
  <c r="S43" i="30" s="1"/>
  <c r="S55" i="30" s="1"/>
  <c r="R19" i="30"/>
  <c r="R31" i="30" s="1"/>
  <c r="R43" i="30" s="1"/>
  <c r="R55" i="30" s="1"/>
  <c r="Q19" i="30"/>
  <c r="Q31" i="30" s="1"/>
  <c r="Q43" i="30" s="1"/>
  <c r="Q55" i="30" s="1"/>
  <c r="P19" i="30"/>
  <c r="P31" i="30" s="1"/>
  <c r="P43" i="30" s="1"/>
  <c r="P55" i="30" s="1"/>
  <c r="O19" i="30"/>
  <c r="O31" i="30" s="1"/>
  <c r="O43" i="30" s="1"/>
  <c r="O55" i="30" s="1"/>
  <c r="I15" i="30"/>
  <c r="H15" i="30"/>
  <c r="G15" i="30"/>
  <c r="F15" i="30"/>
  <c r="E15" i="30"/>
  <c r="D15" i="30"/>
  <c r="M15" i="30" s="1"/>
  <c r="C15" i="30"/>
  <c r="M14" i="30"/>
  <c r="L14" i="30"/>
  <c r="K14" i="30"/>
  <c r="J14" i="30"/>
  <c r="M13" i="30"/>
  <c r="L13" i="30"/>
  <c r="K13" i="30"/>
  <c r="J13" i="30"/>
  <c r="M12" i="30"/>
  <c r="L12" i="30"/>
  <c r="K12" i="30"/>
  <c r="J12" i="30"/>
  <c r="M11" i="30"/>
  <c r="L11" i="30"/>
  <c r="K11" i="30"/>
  <c r="J11" i="30"/>
  <c r="M10" i="30"/>
  <c r="L10" i="30"/>
  <c r="K10" i="30"/>
  <c r="J10" i="30"/>
  <c r="M9" i="30"/>
  <c r="L9" i="30"/>
  <c r="K9" i="30"/>
  <c r="J9" i="30"/>
  <c r="M8" i="30"/>
  <c r="L8" i="30"/>
  <c r="K8" i="30"/>
  <c r="J8" i="30"/>
  <c r="L64" i="31" l="1"/>
  <c r="M64" i="31"/>
  <c r="M15" i="31"/>
  <c r="L27" i="30"/>
  <c r="L51" i="30"/>
  <c r="L64" i="30"/>
  <c r="L51" i="31"/>
  <c r="J15" i="31"/>
  <c r="L15" i="31"/>
  <c r="J39" i="31"/>
  <c r="L39" i="31"/>
  <c r="K51" i="31"/>
  <c r="J63" i="31"/>
  <c r="L63" i="31"/>
  <c r="K64" i="31"/>
  <c r="Q5" i="28" s="1"/>
  <c r="K15" i="31"/>
  <c r="K39" i="31"/>
  <c r="J51" i="31"/>
  <c r="K63" i="31"/>
  <c r="J64" i="31"/>
  <c r="Q6" i="28" s="1"/>
  <c r="J15" i="30"/>
  <c r="L15" i="30"/>
  <c r="K27" i="30"/>
  <c r="M27" i="30"/>
  <c r="J39" i="30"/>
  <c r="L39" i="30"/>
  <c r="K51" i="30"/>
  <c r="M51" i="30"/>
  <c r="J63" i="30"/>
  <c r="L63" i="30"/>
  <c r="K64" i="30"/>
  <c r="N5" i="28" s="1"/>
  <c r="M64" i="30"/>
  <c r="K15" i="30"/>
  <c r="J27" i="30"/>
  <c r="K39" i="30"/>
  <c r="J51" i="30"/>
  <c r="K63" i="30"/>
  <c r="J64" i="30"/>
  <c r="N6" i="28" s="1"/>
  <c r="M27" i="5"/>
  <c r="L27" i="5"/>
  <c r="K27" i="5"/>
  <c r="J27" i="5"/>
  <c r="M26" i="5"/>
  <c r="L26" i="5"/>
  <c r="K26" i="5"/>
  <c r="J26" i="5"/>
  <c r="I27" i="24" l="1"/>
  <c r="H27" i="24"/>
  <c r="G27" i="24"/>
  <c r="F27" i="24"/>
  <c r="E27" i="24"/>
  <c r="D27" i="24"/>
  <c r="C27" i="24"/>
  <c r="M26" i="24"/>
  <c r="L26" i="24"/>
  <c r="K26" i="24"/>
  <c r="J26" i="24"/>
  <c r="M25" i="24"/>
  <c r="L25" i="24"/>
  <c r="K25" i="24"/>
  <c r="J25" i="24"/>
  <c r="M24" i="24"/>
  <c r="L24" i="24"/>
  <c r="K24" i="24"/>
  <c r="J24" i="24"/>
  <c r="M23" i="24"/>
  <c r="L23" i="24"/>
  <c r="K23" i="24"/>
  <c r="J23" i="24"/>
  <c r="M22" i="24"/>
  <c r="L22" i="24"/>
  <c r="K22" i="24"/>
  <c r="J22" i="24"/>
  <c r="M21" i="24"/>
  <c r="L21" i="24"/>
  <c r="K21" i="24"/>
  <c r="J21" i="24"/>
  <c r="M20" i="24"/>
  <c r="L20" i="24"/>
  <c r="K20" i="24"/>
  <c r="J20" i="24"/>
  <c r="V19" i="24"/>
  <c r="U19" i="24"/>
  <c r="T19" i="24"/>
  <c r="S19" i="24"/>
  <c r="R19" i="24"/>
  <c r="Q19" i="24"/>
  <c r="P19" i="24"/>
  <c r="O19" i="24"/>
  <c r="I15" i="24"/>
  <c r="I28" i="24" s="1"/>
  <c r="H15" i="24"/>
  <c r="H28" i="24" s="1"/>
  <c r="G15" i="24"/>
  <c r="F15" i="24"/>
  <c r="F28" i="24" s="1"/>
  <c r="E15" i="24"/>
  <c r="E28" i="24" s="1"/>
  <c r="D15" i="24"/>
  <c r="C15" i="24"/>
  <c r="C28" i="24" s="1"/>
  <c r="M14" i="24"/>
  <c r="L14" i="24"/>
  <c r="K14" i="24"/>
  <c r="J14" i="24"/>
  <c r="M13" i="24"/>
  <c r="L13" i="24"/>
  <c r="K13" i="24"/>
  <c r="J13" i="24"/>
  <c r="M12" i="24"/>
  <c r="L12" i="24"/>
  <c r="K12" i="24"/>
  <c r="J12" i="24"/>
  <c r="M11" i="24"/>
  <c r="L11" i="24"/>
  <c r="K11" i="24"/>
  <c r="J11" i="24"/>
  <c r="M10" i="24"/>
  <c r="L10" i="24"/>
  <c r="K10" i="24"/>
  <c r="J10" i="24"/>
  <c r="M9" i="24"/>
  <c r="L9" i="24"/>
  <c r="K9" i="24"/>
  <c r="J9" i="24"/>
  <c r="M8" i="24"/>
  <c r="L8" i="24"/>
  <c r="K8" i="24"/>
  <c r="J8" i="24"/>
  <c r="G28" i="24" l="1"/>
  <c r="L27" i="24"/>
  <c r="M15" i="24"/>
  <c r="J15" i="24"/>
  <c r="L15" i="24"/>
  <c r="K27" i="24"/>
  <c r="M27" i="24"/>
  <c r="D28" i="24"/>
  <c r="K15" i="24"/>
  <c r="J27" i="24"/>
  <c r="M14" i="27"/>
  <c r="L14" i="27"/>
  <c r="K14" i="27"/>
  <c r="J14" i="27"/>
  <c r="M28" i="27"/>
  <c r="L28" i="27"/>
  <c r="K28" i="27"/>
  <c r="J28" i="27"/>
  <c r="I30" i="27"/>
  <c r="H30" i="27"/>
  <c r="G30" i="27"/>
  <c r="F30" i="27"/>
  <c r="E30" i="27"/>
  <c r="D30" i="27"/>
  <c r="C30" i="27"/>
  <c r="M29" i="27"/>
  <c r="L29" i="27"/>
  <c r="K29" i="27"/>
  <c r="J29" i="27"/>
  <c r="M27" i="27"/>
  <c r="L27" i="27"/>
  <c r="K27" i="27"/>
  <c r="J27" i="27"/>
  <c r="M26" i="27"/>
  <c r="L26" i="27"/>
  <c r="K26" i="27"/>
  <c r="J26" i="27"/>
  <c r="M25" i="27"/>
  <c r="L25" i="27"/>
  <c r="K25" i="27"/>
  <c r="J25" i="27"/>
  <c r="M24" i="27"/>
  <c r="L24" i="27"/>
  <c r="K24" i="27"/>
  <c r="J24" i="27"/>
  <c r="M23" i="27"/>
  <c r="L23" i="27"/>
  <c r="K23" i="27"/>
  <c r="J23" i="27"/>
  <c r="M22" i="27"/>
  <c r="L22" i="27"/>
  <c r="K22" i="27"/>
  <c r="J22" i="27"/>
  <c r="V21" i="27"/>
  <c r="U21" i="27"/>
  <c r="T21" i="27"/>
  <c r="S21" i="27"/>
  <c r="R21" i="27"/>
  <c r="Q21" i="27"/>
  <c r="P21" i="27"/>
  <c r="O21" i="27"/>
  <c r="I17" i="27"/>
  <c r="I31" i="27" s="1"/>
  <c r="H17" i="27"/>
  <c r="H31" i="27" s="1"/>
  <c r="G17" i="27"/>
  <c r="F17" i="27"/>
  <c r="F31" i="27" s="1"/>
  <c r="E17" i="27"/>
  <c r="D17" i="27"/>
  <c r="D31" i="27" s="1"/>
  <c r="C17" i="27"/>
  <c r="M16" i="27"/>
  <c r="L16" i="27"/>
  <c r="K16" i="27"/>
  <c r="J16" i="27"/>
  <c r="M13" i="27"/>
  <c r="L13" i="27"/>
  <c r="K13" i="27"/>
  <c r="J13" i="27"/>
  <c r="M12" i="27"/>
  <c r="L12" i="27"/>
  <c r="K12" i="27"/>
  <c r="J12" i="27"/>
  <c r="M11" i="27"/>
  <c r="L11" i="27"/>
  <c r="K11" i="27"/>
  <c r="J11" i="27"/>
  <c r="M10" i="27"/>
  <c r="L10" i="27"/>
  <c r="K10" i="27"/>
  <c r="J10" i="27"/>
  <c r="M9" i="27"/>
  <c r="L9" i="27"/>
  <c r="K9" i="27"/>
  <c r="J9" i="27"/>
  <c r="M8" i="27"/>
  <c r="L8" i="27"/>
  <c r="K8" i="27"/>
  <c r="J8" i="27"/>
  <c r="I18" i="26"/>
  <c r="H18" i="26"/>
  <c r="G18" i="26"/>
  <c r="F18" i="26"/>
  <c r="E18" i="26"/>
  <c r="D18" i="26"/>
  <c r="C18" i="26"/>
  <c r="M17" i="26"/>
  <c r="L17" i="26"/>
  <c r="K17" i="26"/>
  <c r="J17" i="26"/>
  <c r="M16" i="26"/>
  <c r="L16" i="26"/>
  <c r="K16" i="26"/>
  <c r="J16" i="26"/>
  <c r="M15" i="26"/>
  <c r="L15" i="26"/>
  <c r="K15" i="26"/>
  <c r="J15" i="26"/>
  <c r="M14" i="26"/>
  <c r="L14" i="26"/>
  <c r="K14" i="26"/>
  <c r="J14" i="26"/>
  <c r="M13" i="26"/>
  <c r="L13" i="26"/>
  <c r="K13" i="26"/>
  <c r="J13" i="26"/>
  <c r="M12" i="26"/>
  <c r="L12" i="26"/>
  <c r="K12" i="26"/>
  <c r="J12" i="26"/>
  <c r="M11" i="26"/>
  <c r="L11" i="26"/>
  <c r="K11" i="26"/>
  <c r="J11" i="26"/>
  <c r="M10" i="26"/>
  <c r="L10" i="26"/>
  <c r="K10" i="26"/>
  <c r="J10" i="26"/>
  <c r="M9" i="26"/>
  <c r="L9" i="26"/>
  <c r="K9" i="26"/>
  <c r="J9" i="26"/>
  <c r="M8" i="26"/>
  <c r="L8" i="26"/>
  <c r="K8" i="26"/>
  <c r="J8" i="26"/>
  <c r="I18" i="25"/>
  <c r="H18" i="25"/>
  <c r="G18" i="25"/>
  <c r="F18" i="25"/>
  <c r="E18" i="25"/>
  <c r="D18" i="25"/>
  <c r="C18" i="25"/>
  <c r="M17" i="25"/>
  <c r="L17" i="25"/>
  <c r="K17" i="25"/>
  <c r="J17" i="25"/>
  <c r="M16" i="25"/>
  <c r="L16" i="25"/>
  <c r="K16" i="25"/>
  <c r="J16" i="25"/>
  <c r="M15" i="25"/>
  <c r="L15" i="25"/>
  <c r="K15" i="25"/>
  <c r="J15" i="25"/>
  <c r="M14" i="25"/>
  <c r="L14" i="25"/>
  <c r="K14" i="25"/>
  <c r="J14" i="25"/>
  <c r="M13" i="25"/>
  <c r="L13" i="25"/>
  <c r="K13" i="25"/>
  <c r="J13" i="25"/>
  <c r="M12" i="25"/>
  <c r="L12" i="25"/>
  <c r="K12" i="25"/>
  <c r="J12" i="25"/>
  <c r="M11" i="25"/>
  <c r="L11" i="25"/>
  <c r="K11" i="25"/>
  <c r="J11" i="25"/>
  <c r="M10" i="25"/>
  <c r="L10" i="25"/>
  <c r="K10" i="25"/>
  <c r="J10" i="25"/>
  <c r="M9" i="25"/>
  <c r="L9" i="25"/>
  <c r="K9" i="25"/>
  <c r="J9" i="25"/>
  <c r="M8" i="25"/>
  <c r="L8" i="25"/>
  <c r="K8" i="25"/>
  <c r="J8" i="25"/>
  <c r="I15" i="23"/>
  <c r="H15" i="23"/>
  <c r="G15" i="23"/>
  <c r="F15" i="23"/>
  <c r="E15" i="23"/>
  <c r="D15" i="23"/>
  <c r="C15" i="23"/>
  <c r="M14" i="23"/>
  <c r="L14" i="23"/>
  <c r="K14" i="23"/>
  <c r="J14" i="23"/>
  <c r="M12" i="23"/>
  <c r="L12" i="23"/>
  <c r="K12" i="23"/>
  <c r="J12" i="23"/>
  <c r="M11" i="23"/>
  <c r="L11" i="23"/>
  <c r="K11" i="23"/>
  <c r="J11" i="23"/>
  <c r="M10" i="23"/>
  <c r="L10" i="23"/>
  <c r="K10" i="23"/>
  <c r="J10" i="23"/>
  <c r="M9" i="23"/>
  <c r="L9" i="23"/>
  <c r="K9" i="23"/>
  <c r="J9" i="23"/>
  <c r="M8" i="23"/>
  <c r="L8" i="23"/>
  <c r="K8" i="23"/>
  <c r="J8" i="23"/>
  <c r="J16" i="22"/>
  <c r="K16" i="22"/>
  <c r="L16" i="22"/>
  <c r="M16" i="22"/>
  <c r="J17" i="22"/>
  <c r="K17" i="22"/>
  <c r="L17" i="22"/>
  <c r="M17" i="22"/>
  <c r="I18" i="22"/>
  <c r="H18" i="22"/>
  <c r="G18" i="22"/>
  <c r="F18" i="22"/>
  <c r="E18" i="22"/>
  <c r="D18" i="22"/>
  <c r="C18" i="22"/>
  <c r="M15" i="22"/>
  <c r="L15" i="22"/>
  <c r="K15" i="22"/>
  <c r="J15" i="22"/>
  <c r="M14" i="22"/>
  <c r="L14" i="22"/>
  <c r="K14" i="22"/>
  <c r="J14" i="22"/>
  <c r="M13" i="22"/>
  <c r="L13" i="22"/>
  <c r="K13" i="22"/>
  <c r="J13" i="22"/>
  <c r="M12" i="22"/>
  <c r="L12" i="22"/>
  <c r="K12" i="22"/>
  <c r="J12" i="22"/>
  <c r="M11" i="22"/>
  <c r="L11" i="22"/>
  <c r="K11" i="22"/>
  <c r="J11" i="22"/>
  <c r="M10" i="22"/>
  <c r="L10" i="22"/>
  <c r="K10" i="22"/>
  <c r="J10" i="22"/>
  <c r="M9" i="22"/>
  <c r="L9" i="22"/>
  <c r="K9" i="22"/>
  <c r="J9" i="22"/>
  <c r="M8" i="22"/>
  <c r="L8" i="22"/>
  <c r="K8" i="22"/>
  <c r="J8" i="22"/>
  <c r="I20" i="21"/>
  <c r="H20" i="21"/>
  <c r="G20" i="21"/>
  <c r="F20" i="21"/>
  <c r="E20" i="21"/>
  <c r="D20" i="21"/>
  <c r="C20" i="21"/>
  <c r="M19" i="21"/>
  <c r="L19" i="21"/>
  <c r="K19" i="21"/>
  <c r="J19" i="21"/>
  <c r="M18" i="21"/>
  <c r="L18" i="21"/>
  <c r="K18" i="21"/>
  <c r="J18" i="21"/>
  <c r="M17" i="21"/>
  <c r="L17" i="21"/>
  <c r="K17" i="21"/>
  <c r="J17" i="21"/>
  <c r="M16" i="21"/>
  <c r="L16" i="21"/>
  <c r="K16" i="21"/>
  <c r="J16" i="21"/>
  <c r="M15" i="21"/>
  <c r="L15" i="21"/>
  <c r="K15" i="21"/>
  <c r="J15" i="21"/>
  <c r="M14" i="21"/>
  <c r="L14" i="21"/>
  <c r="K14" i="21"/>
  <c r="J14" i="21"/>
  <c r="M13" i="21"/>
  <c r="L13" i="21"/>
  <c r="K13" i="21"/>
  <c r="J13" i="21"/>
  <c r="M12" i="21"/>
  <c r="L12" i="21"/>
  <c r="K12" i="21"/>
  <c r="J12" i="21"/>
  <c r="M11" i="21"/>
  <c r="L11" i="21"/>
  <c r="K11" i="21"/>
  <c r="J11" i="21"/>
  <c r="M10" i="21"/>
  <c r="L10" i="21"/>
  <c r="K10" i="21"/>
  <c r="J10" i="21"/>
  <c r="M9" i="21"/>
  <c r="L9" i="21"/>
  <c r="K9" i="21"/>
  <c r="J9" i="21"/>
  <c r="M8" i="21"/>
  <c r="L8" i="21"/>
  <c r="K8" i="21"/>
  <c r="J8" i="21"/>
  <c r="I14" i="20"/>
  <c r="H14" i="20"/>
  <c r="G14" i="20"/>
  <c r="F14" i="20"/>
  <c r="E14" i="20"/>
  <c r="D14" i="20"/>
  <c r="C14" i="20"/>
  <c r="M13" i="20"/>
  <c r="L13" i="20"/>
  <c r="K13" i="20"/>
  <c r="J13" i="20"/>
  <c r="M12" i="20"/>
  <c r="L12" i="20"/>
  <c r="K12" i="20"/>
  <c r="J12" i="20"/>
  <c r="M11" i="20"/>
  <c r="L11" i="20"/>
  <c r="K11" i="20"/>
  <c r="J11" i="20"/>
  <c r="M10" i="20"/>
  <c r="L10" i="20"/>
  <c r="K10" i="20"/>
  <c r="J10" i="20"/>
  <c r="M9" i="20"/>
  <c r="L9" i="20"/>
  <c r="K9" i="20"/>
  <c r="J9" i="20"/>
  <c r="M8" i="20"/>
  <c r="L8" i="20"/>
  <c r="K8" i="20"/>
  <c r="J8" i="20"/>
  <c r="M12" i="19"/>
  <c r="M13" i="19"/>
  <c r="M14" i="19"/>
  <c r="M15" i="19"/>
  <c r="M16" i="19"/>
  <c r="M17" i="19"/>
  <c r="M18" i="19"/>
  <c r="M19" i="19"/>
  <c r="L12" i="19"/>
  <c r="L13" i="19"/>
  <c r="L14" i="19"/>
  <c r="L15" i="19"/>
  <c r="L16" i="19"/>
  <c r="L17" i="19"/>
  <c r="L18" i="19"/>
  <c r="L19" i="19"/>
  <c r="K12" i="19"/>
  <c r="K13" i="19"/>
  <c r="K14" i="19"/>
  <c r="K15" i="19"/>
  <c r="K16" i="19"/>
  <c r="K17" i="19"/>
  <c r="K18" i="19"/>
  <c r="K19" i="19"/>
  <c r="J12" i="19"/>
  <c r="J13" i="19"/>
  <c r="J14" i="19"/>
  <c r="J15" i="19"/>
  <c r="J16" i="19"/>
  <c r="J17" i="19"/>
  <c r="J18" i="19"/>
  <c r="J19" i="19"/>
  <c r="D20" i="19"/>
  <c r="E20" i="19"/>
  <c r="F20" i="19"/>
  <c r="G20" i="19"/>
  <c r="H20" i="19"/>
  <c r="I20" i="19"/>
  <c r="C20" i="19"/>
  <c r="M11" i="19"/>
  <c r="L11" i="19"/>
  <c r="K11" i="19"/>
  <c r="J11" i="19"/>
  <c r="M10" i="19"/>
  <c r="L10" i="19"/>
  <c r="K10" i="19"/>
  <c r="J10" i="19"/>
  <c r="M9" i="19"/>
  <c r="L9" i="19"/>
  <c r="K9" i="19"/>
  <c r="J9" i="19"/>
  <c r="M8" i="19"/>
  <c r="L8" i="19"/>
  <c r="K8" i="19"/>
  <c r="J8" i="19"/>
  <c r="I12" i="18"/>
  <c r="H12" i="18"/>
  <c r="G12" i="18"/>
  <c r="F12" i="18"/>
  <c r="E12" i="18"/>
  <c r="D12" i="18"/>
  <c r="C12" i="18"/>
  <c r="M11" i="18"/>
  <c r="L11" i="18"/>
  <c r="K11" i="18"/>
  <c r="J11" i="18"/>
  <c r="M10" i="18"/>
  <c r="L10" i="18"/>
  <c r="K10" i="18"/>
  <c r="J10" i="18"/>
  <c r="M9" i="18"/>
  <c r="L9" i="18"/>
  <c r="K9" i="18"/>
  <c r="J9" i="18"/>
  <c r="M8" i="18"/>
  <c r="L8" i="18"/>
  <c r="K8" i="18"/>
  <c r="J8" i="18"/>
  <c r="I30" i="17"/>
  <c r="H30" i="17"/>
  <c r="G30" i="17"/>
  <c r="F30" i="17"/>
  <c r="E30" i="17"/>
  <c r="D30" i="17"/>
  <c r="C30" i="17"/>
  <c r="M29" i="17"/>
  <c r="L29" i="17"/>
  <c r="K29" i="17"/>
  <c r="J29" i="17"/>
  <c r="M28" i="17"/>
  <c r="L28" i="17"/>
  <c r="K28" i="17"/>
  <c r="J28" i="17"/>
  <c r="M27" i="17"/>
  <c r="L27" i="17"/>
  <c r="K27" i="17"/>
  <c r="J27" i="17"/>
  <c r="M26" i="17"/>
  <c r="L26" i="17"/>
  <c r="K26" i="17"/>
  <c r="J26" i="17"/>
  <c r="I21" i="17"/>
  <c r="H21" i="17"/>
  <c r="G21" i="17"/>
  <c r="F21" i="17"/>
  <c r="E21" i="17"/>
  <c r="D21" i="17"/>
  <c r="C21" i="17"/>
  <c r="M20" i="17"/>
  <c r="L20" i="17"/>
  <c r="K20" i="17"/>
  <c r="J20" i="17"/>
  <c r="M19" i="17"/>
  <c r="L19" i="17"/>
  <c r="K19" i="17"/>
  <c r="J19" i="17"/>
  <c r="M18" i="17"/>
  <c r="L18" i="17"/>
  <c r="K18" i="17"/>
  <c r="J18" i="17"/>
  <c r="M17" i="17"/>
  <c r="L17" i="17"/>
  <c r="K17" i="17"/>
  <c r="J17" i="17"/>
  <c r="V16" i="17"/>
  <c r="V25" i="17" s="1"/>
  <c r="U16" i="17"/>
  <c r="U25" i="17" s="1"/>
  <c r="T16" i="17"/>
  <c r="T25" i="17" s="1"/>
  <c r="S16" i="17"/>
  <c r="S25" i="17" s="1"/>
  <c r="R16" i="17"/>
  <c r="R25" i="17" s="1"/>
  <c r="Q16" i="17"/>
  <c r="Q25" i="17" s="1"/>
  <c r="P16" i="17"/>
  <c r="P25" i="17" s="1"/>
  <c r="O16" i="17"/>
  <c r="O25" i="17" s="1"/>
  <c r="I12" i="17"/>
  <c r="I31" i="17" s="1"/>
  <c r="H12" i="17"/>
  <c r="G12" i="17"/>
  <c r="G31" i="17" s="1"/>
  <c r="F12" i="17"/>
  <c r="E12" i="17"/>
  <c r="E31" i="17" s="1"/>
  <c r="D12" i="17"/>
  <c r="C12" i="17"/>
  <c r="C31" i="17" s="1"/>
  <c r="M11" i="17"/>
  <c r="L11" i="17"/>
  <c r="K11" i="17"/>
  <c r="J11" i="17"/>
  <c r="M10" i="17"/>
  <c r="L10" i="17"/>
  <c r="K10" i="17"/>
  <c r="J10" i="17"/>
  <c r="M9" i="17"/>
  <c r="L9" i="17"/>
  <c r="K9" i="17"/>
  <c r="J9" i="17"/>
  <c r="M8" i="17"/>
  <c r="L8" i="17"/>
  <c r="K8" i="17"/>
  <c r="J8" i="17"/>
  <c r="I39" i="16"/>
  <c r="H39" i="16"/>
  <c r="G39" i="16"/>
  <c r="F39" i="16"/>
  <c r="E39" i="16"/>
  <c r="D39" i="16"/>
  <c r="M39" i="16" s="1"/>
  <c r="C39" i="16"/>
  <c r="M38" i="16"/>
  <c r="L38" i="16"/>
  <c r="K38" i="16"/>
  <c r="J38" i="16"/>
  <c r="M37" i="16"/>
  <c r="L37" i="16"/>
  <c r="K37" i="16"/>
  <c r="J37" i="16"/>
  <c r="M36" i="16"/>
  <c r="L36" i="16"/>
  <c r="K36" i="16"/>
  <c r="J36" i="16"/>
  <c r="M35" i="16"/>
  <c r="L35" i="16"/>
  <c r="K35" i="16"/>
  <c r="J35" i="16"/>
  <c r="M34" i="16"/>
  <c r="L34" i="16"/>
  <c r="K34" i="16"/>
  <c r="J34" i="16"/>
  <c r="M33" i="16"/>
  <c r="L33" i="16"/>
  <c r="K33" i="16"/>
  <c r="J33" i="16"/>
  <c r="M32" i="16"/>
  <c r="L32" i="16"/>
  <c r="K32" i="16"/>
  <c r="J32" i="16"/>
  <c r="I27" i="16"/>
  <c r="H27" i="16"/>
  <c r="G27" i="16"/>
  <c r="F27" i="16"/>
  <c r="E27" i="16"/>
  <c r="D27" i="16"/>
  <c r="C27" i="16"/>
  <c r="M26" i="16"/>
  <c r="L26" i="16"/>
  <c r="K26" i="16"/>
  <c r="J26" i="16"/>
  <c r="M25" i="16"/>
  <c r="L25" i="16"/>
  <c r="K25" i="16"/>
  <c r="J25" i="16"/>
  <c r="M24" i="16"/>
  <c r="L24" i="16"/>
  <c r="K24" i="16"/>
  <c r="J24" i="16"/>
  <c r="M23" i="16"/>
  <c r="L23" i="16"/>
  <c r="K23" i="16"/>
  <c r="J23" i="16"/>
  <c r="M22" i="16"/>
  <c r="L22" i="16"/>
  <c r="K22" i="16"/>
  <c r="J22" i="16"/>
  <c r="M21" i="16"/>
  <c r="L21" i="16"/>
  <c r="K21" i="16"/>
  <c r="J21" i="16"/>
  <c r="M20" i="16"/>
  <c r="L20" i="16"/>
  <c r="K20" i="16"/>
  <c r="J20" i="16"/>
  <c r="V19" i="16"/>
  <c r="V31" i="16" s="1"/>
  <c r="U19" i="16"/>
  <c r="U31" i="16" s="1"/>
  <c r="T19" i="16"/>
  <c r="T31" i="16" s="1"/>
  <c r="S19" i="16"/>
  <c r="S31" i="16" s="1"/>
  <c r="R19" i="16"/>
  <c r="R31" i="16" s="1"/>
  <c r="Q19" i="16"/>
  <c r="Q31" i="16" s="1"/>
  <c r="P19" i="16"/>
  <c r="P31" i="16" s="1"/>
  <c r="O19" i="16"/>
  <c r="O31" i="16" s="1"/>
  <c r="I15" i="16"/>
  <c r="H15" i="16"/>
  <c r="H40" i="16" s="1"/>
  <c r="G15" i="16"/>
  <c r="F15" i="16"/>
  <c r="F40" i="16" s="1"/>
  <c r="E15" i="16"/>
  <c r="D15" i="16"/>
  <c r="D40" i="16" s="1"/>
  <c r="C15" i="16"/>
  <c r="M14" i="16"/>
  <c r="L14" i="16"/>
  <c r="K14" i="16"/>
  <c r="J14" i="16"/>
  <c r="M13" i="16"/>
  <c r="L13" i="16"/>
  <c r="K13" i="16"/>
  <c r="J13" i="16"/>
  <c r="M12" i="16"/>
  <c r="L12" i="16"/>
  <c r="K12" i="16"/>
  <c r="J12" i="16"/>
  <c r="M11" i="16"/>
  <c r="L11" i="16"/>
  <c r="K11" i="16"/>
  <c r="J11" i="16"/>
  <c r="M10" i="16"/>
  <c r="L10" i="16"/>
  <c r="K10" i="16"/>
  <c r="J10" i="16"/>
  <c r="M9" i="16"/>
  <c r="L9" i="16"/>
  <c r="K9" i="16"/>
  <c r="J9" i="16"/>
  <c r="M8" i="16"/>
  <c r="L8" i="16"/>
  <c r="K8" i="16"/>
  <c r="J8" i="16"/>
  <c r="I39" i="15"/>
  <c r="H39" i="15"/>
  <c r="G39" i="15"/>
  <c r="F39" i="15"/>
  <c r="E39" i="15"/>
  <c r="D39" i="15"/>
  <c r="C39" i="15"/>
  <c r="M38" i="15"/>
  <c r="L38" i="15"/>
  <c r="K38" i="15"/>
  <c r="J38" i="15"/>
  <c r="M37" i="15"/>
  <c r="L37" i="15"/>
  <c r="K37" i="15"/>
  <c r="J37" i="15"/>
  <c r="M36" i="15"/>
  <c r="L36" i="15"/>
  <c r="K36" i="15"/>
  <c r="J36" i="15"/>
  <c r="M35" i="15"/>
  <c r="L35" i="15"/>
  <c r="K35" i="15"/>
  <c r="J35" i="15"/>
  <c r="M34" i="15"/>
  <c r="L34" i="15"/>
  <c r="K34" i="15"/>
  <c r="J34" i="15"/>
  <c r="M33" i="15"/>
  <c r="L33" i="15"/>
  <c r="K33" i="15"/>
  <c r="J33" i="15"/>
  <c r="M32" i="15"/>
  <c r="L32" i="15"/>
  <c r="K32" i="15"/>
  <c r="J32" i="15"/>
  <c r="I27" i="15"/>
  <c r="H27" i="15"/>
  <c r="G27" i="15"/>
  <c r="F27" i="15"/>
  <c r="E27" i="15"/>
  <c r="D27" i="15"/>
  <c r="C27" i="15"/>
  <c r="M26" i="15"/>
  <c r="L26" i="15"/>
  <c r="K26" i="15"/>
  <c r="J26" i="15"/>
  <c r="M25" i="15"/>
  <c r="L25" i="15"/>
  <c r="K25" i="15"/>
  <c r="J25" i="15"/>
  <c r="M24" i="15"/>
  <c r="L24" i="15"/>
  <c r="K24" i="15"/>
  <c r="J24" i="15"/>
  <c r="M23" i="15"/>
  <c r="L23" i="15"/>
  <c r="K23" i="15"/>
  <c r="J23" i="15"/>
  <c r="M22" i="15"/>
  <c r="L22" i="15"/>
  <c r="K22" i="15"/>
  <c r="J22" i="15"/>
  <c r="M21" i="15"/>
  <c r="L21" i="15"/>
  <c r="K21" i="15"/>
  <c r="J21" i="15"/>
  <c r="M20" i="15"/>
  <c r="L20" i="15"/>
  <c r="K20" i="15"/>
  <c r="J20" i="15"/>
  <c r="V19" i="15"/>
  <c r="V31" i="15" s="1"/>
  <c r="U19" i="15"/>
  <c r="U31" i="15" s="1"/>
  <c r="T19" i="15"/>
  <c r="T31" i="15" s="1"/>
  <c r="S19" i="15"/>
  <c r="S31" i="15" s="1"/>
  <c r="R19" i="15"/>
  <c r="R31" i="15" s="1"/>
  <c r="Q19" i="15"/>
  <c r="Q31" i="15" s="1"/>
  <c r="P19" i="15"/>
  <c r="P31" i="15" s="1"/>
  <c r="O19" i="15"/>
  <c r="O31" i="15" s="1"/>
  <c r="I15" i="15"/>
  <c r="I40" i="15" s="1"/>
  <c r="H15" i="15"/>
  <c r="G15" i="15"/>
  <c r="F15" i="15"/>
  <c r="E15" i="15"/>
  <c r="E40" i="15" s="1"/>
  <c r="D15" i="15"/>
  <c r="C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M11" i="15"/>
  <c r="L11" i="15"/>
  <c r="K11" i="15"/>
  <c r="J11" i="15"/>
  <c r="M10" i="15"/>
  <c r="L10" i="15"/>
  <c r="K10" i="15"/>
  <c r="J10" i="15"/>
  <c r="M9" i="15"/>
  <c r="L9" i="15"/>
  <c r="K9" i="15"/>
  <c r="J9" i="15"/>
  <c r="M8" i="15"/>
  <c r="L8" i="15"/>
  <c r="K8" i="15"/>
  <c r="J8" i="15"/>
  <c r="I39" i="14"/>
  <c r="H39" i="14"/>
  <c r="G39" i="14"/>
  <c r="F39" i="14"/>
  <c r="E39" i="14"/>
  <c r="D39" i="14"/>
  <c r="C39" i="14"/>
  <c r="M38" i="14"/>
  <c r="L38" i="14"/>
  <c r="K38" i="14"/>
  <c r="J38" i="14"/>
  <c r="M37" i="14"/>
  <c r="L37" i="14"/>
  <c r="K37" i="14"/>
  <c r="J37" i="14"/>
  <c r="M36" i="14"/>
  <c r="L36" i="14"/>
  <c r="K36" i="14"/>
  <c r="J36" i="14"/>
  <c r="M35" i="14"/>
  <c r="L35" i="14"/>
  <c r="K35" i="14"/>
  <c r="J35" i="14"/>
  <c r="M34" i="14"/>
  <c r="L34" i="14"/>
  <c r="K34" i="14"/>
  <c r="J34" i="14"/>
  <c r="M33" i="14"/>
  <c r="L33" i="14"/>
  <c r="K33" i="14"/>
  <c r="J33" i="14"/>
  <c r="M32" i="14"/>
  <c r="L32" i="14"/>
  <c r="K32" i="14"/>
  <c r="J32" i="14"/>
  <c r="I27" i="14"/>
  <c r="H27" i="14"/>
  <c r="G27" i="14"/>
  <c r="F27" i="14"/>
  <c r="E27" i="14"/>
  <c r="D27" i="14"/>
  <c r="C27" i="14"/>
  <c r="M26" i="14"/>
  <c r="L26" i="14"/>
  <c r="K26" i="14"/>
  <c r="J26" i="14"/>
  <c r="M25" i="14"/>
  <c r="L25" i="14"/>
  <c r="K25" i="14"/>
  <c r="J25" i="14"/>
  <c r="M24" i="14"/>
  <c r="L24" i="14"/>
  <c r="K24" i="14"/>
  <c r="J24" i="14"/>
  <c r="M23" i="14"/>
  <c r="L23" i="14"/>
  <c r="K23" i="14"/>
  <c r="J23" i="14"/>
  <c r="M22" i="14"/>
  <c r="L22" i="14"/>
  <c r="K22" i="14"/>
  <c r="J22" i="14"/>
  <c r="M21" i="14"/>
  <c r="L21" i="14"/>
  <c r="K21" i="14"/>
  <c r="J21" i="14"/>
  <c r="M20" i="14"/>
  <c r="L20" i="14"/>
  <c r="K20" i="14"/>
  <c r="J20" i="14"/>
  <c r="V19" i="14"/>
  <c r="V31" i="14" s="1"/>
  <c r="U19" i="14"/>
  <c r="U31" i="14" s="1"/>
  <c r="T19" i="14"/>
  <c r="T31" i="14" s="1"/>
  <c r="S19" i="14"/>
  <c r="S31" i="14" s="1"/>
  <c r="R19" i="14"/>
  <c r="R31" i="14" s="1"/>
  <c r="Q19" i="14"/>
  <c r="Q31" i="14" s="1"/>
  <c r="P19" i="14"/>
  <c r="P31" i="14" s="1"/>
  <c r="O19" i="14"/>
  <c r="O31" i="14" s="1"/>
  <c r="I15" i="14"/>
  <c r="I40" i="14" s="1"/>
  <c r="H15" i="14"/>
  <c r="G15" i="14"/>
  <c r="F15" i="14"/>
  <c r="E15" i="14"/>
  <c r="D15" i="14"/>
  <c r="C15" i="14"/>
  <c r="M14" i="14"/>
  <c r="L14" i="14"/>
  <c r="K14" i="14"/>
  <c r="J14" i="14"/>
  <c r="M13" i="14"/>
  <c r="L13" i="14"/>
  <c r="K13" i="14"/>
  <c r="J13" i="14"/>
  <c r="M12" i="14"/>
  <c r="L12" i="14"/>
  <c r="K12" i="14"/>
  <c r="J12" i="14"/>
  <c r="M11" i="14"/>
  <c r="L11" i="14"/>
  <c r="K11" i="14"/>
  <c r="J11" i="14"/>
  <c r="M10" i="14"/>
  <c r="L10" i="14"/>
  <c r="K10" i="14"/>
  <c r="J10" i="14"/>
  <c r="M9" i="14"/>
  <c r="L9" i="14"/>
  <c r="K9" i="14"/>
  <c r="J9" i="14"/>
  <c r="M8" i="14"/>
  <c r="L8" i="14"/>
  <c r="K8" i="14"/>
  <c r="J8" i="14"/>
  <c r="D39" i="2"/>
  <c r="E39" i="2"/>
  <c r="F39" i="2"/>
  <c r="G39" i="2"/>
  <c r="H39" i="2"/>
  <c r="I39" i="2"/>
  <c r="I64" i="8"/>
  <c r="H64" i="8"/>
  <c r="G64" i="8"/>
  <c r="F64" i="8"/>
  <c r="E64" i="8"/>
  <c r="D64" i="8"/>
  <c r="C64" i="8"/>
  <c r="I63" i="8"/>
  <c r="H63" i="8"/>
  <c r="G63" i="8"/>
  <c r="F63" i="8"/>
  <c r="E63" i="8"/>
  <c r="D63" i="8"/>
  <c r="M63" i="8" s="1"/>
  <c r="C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L58" i="8"/>
  <c r="K58" i="8"/>
  <c r="J58" i="8"/>
  <c r="M57" i="8"/>
  <c r="L57" i="8"/>
  <c r="K57" i="8"/>
  <c r="J57" i="8"/>
  <c r="M56" i="8"/>
  <c r="L56" i="8"/>
  <c r="K56" i="8"/>
  <c r="J56" i="8"/>
  <c r="I51" i="8"/>
  <c r="H51" i="8"/>
  <c r="G51" i="8"/>
  <c r="F51" i="8"/>
  <c r="E51" i="8"/>
  <c r="D51" i="8"/>
  <c r="C51" i="8"/>
  <c r="M50" i="8"/>
  <c r="L50" i="8"/>
  <c r="K50" i="8"/>
  <c r="J50" i="8"/>
  <c r="M49" i="8"/>
  <c r="L49" i="8"/>
  <c r="K49" i="8"/>
  <c r="J49" i="8"/>
  <c r="M48" i="8"/>
  <c r="L48" i="8"/>
  <c r="K48" i="8"/>
  <c r="J48" i="8"/>
  <c r="M47" i="8"/>
  <c r="L47" i="8"/>
  <c r="K47" i="8"/>
  <c r="J47" i="8"/>
  <c r="M46" i="8"/>
  <c r="L46" i="8"/>
  <c r="K46" i="8"/>
  <c r="J46" i="8"/>
  <c r="M45" i="8"/>
  <c r="L45" i="8"/>
  <c r="K45" i="8"/>
  <c r="J45" i="8"/>
  <c r="M44" i="8"/>
  <c r="L44" i="8"/>
  <c r="K44" i="8"/>
  <c r="J44" i="8"/>
  <c r="I39" i="8"/>
  <c r="H39" i="8"/>
  <c r="G39" i="8"/>
  <c r="F39" i="8"/>
  <c r="E39" i="8"/>
  <c r="D39" i="8"/>
  <c r="M39" i="8" s="1"/>
  <c r="C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K34" i="8"/>
  <c r="J34" i="8"/>
  <c r="M33" i="8"/>
  <c r="L33" i="8"/>
  <c r="K33" i="8"/>
  <c r="J33" i="8"/>
  <c r="M32" i="8"/>
  <c r="L32" i="8"/>
  <c r="K32" i="8"/>
  <c r="J32" i="8"/>
  <c r="I27" i="8"/>
  <c r="H27" i="8"/>
  <c r="G27" i="8"/>
  <c r="F27" i="8"/>
  <c r="E27" i="8"/>
  <c r="D27" i="8"/>
  <c r="C27" i="8"/>
  <c r="M26" i="8"/>
  <c r="L26" i="8"/>
  <c r="K26" i="8"/>
  <c r="J26" i="8"/>
  <c r="M25" i="8"/>
  <c r="L25" i="8"/>
  <c r="K25" i="8"/>
  <c r="J25" i="8"/>
  <c r="M24" i="8"/>
  <c r="L24" i="8"/>
  <c r="K24" i="8"/>
  <c r="J24" i="8"/>
  <c r="M23" i="8"/>
  <c r="L23" i="8"/>
  <c r="K23" i="8"/>
  <c r="J23" i="8"/>
  <c r="M22" i="8"/>
  <c r="L22" i="8"/>
  <c r="K22" i="8"/>
  <c r="J22" i="8"/>
  <c r="M21" i="8"/>
  <c r="L21" i="8"/>
  <c r="K21" i="8"/>
  <c r="J21" i="8"/>
  <c r="M20" i="8"/>
  <c r="L20" i="8"/>
  <c r="K20" i="8"/>
  <c r="J20" i="8"/>
  <c r="V19" i="8"/>
  <c r="V31" i="8" s="1"/>
  <c r="V43" i="8" s="1"/>
  <c r="V55" i="8" s="1"/>
  <c r="U19" i="8"/>
  <c r="U31" i="8" s="1"/>
  <c r="U43" i="8" s="1"/>
  <c r="U55" i="8" s="1"/>
  <c r="T19" i="8"/>
  <c r="T31" i="8" s="1"/>
  <c r="T43" i="8" s="1"/>
  <c r="T55" i="8" s="1"/>
  <c r="S19" i="8"/>
  <c r="S31" i="8" s="1"/>
  <c r="S43" i="8" s="1"/>
  <c r="S55" i="8" s="1"/>
  <c r="R19" i="8"/>
  <c r="R31" i="8" s="1"/>
  <c r="R43" i="8" s="1"/>
  <c r="R55" i="8" s="1"/>
  <c r="Q19" i="8"/>
  <c r="Q31" i="8" s="1"/>
  <c r="Q43" i="8" s="1"/>
  <c r="Q55" i="8" s="1"/>
  <c r="P19" i="8"/>
  <c r="P31" i="8" s="1"/>
  <c r="P43" i="8" s="1"/>
  <c r="P55" i="8" s="1"/>
  <c r="O19" i="8"/>
  <c r="O31" i="8" s="1"/>
  <c r="O43" i="8" s="1"/>
  <c r="O55" i="8" s="1"/>
  <c r="I15" i="8"/>
  <c r="H15" i="8"/>
  <c r="G15" i="8"/>
  <c r="F15" i="8"/>
  <c r="E15" i="8"/>
  <c r="D15" i="8"/>
  <c r="C15" i="8"/>
  <c r="M14" i="8"/>
  <c r="L14" i="8"/>
  <c r="K14" i="8"/>
  <c r="J14" i="8"/>
  <c r="M13" i="8"/>
  <c r="L13" i="8"/>
  <c r="K13" i="8"/>
  <c r="J13" i="8"/>
  <c r="M12" i="8"/>
  <c r="L12" i="8"/>
  <c r="K12" i="8"/>
  <c r="J12" i="8"/>
  <c r="M11" i="8"/>
  <c r="L11" i="8"/>
  <c r="K11" i="8"/>
  <c r="J11" i="8"/>
  <c r="M10" i="8"/>
  <c r="L10" i="8"/>
  <c r="K10" i="8"/>
  <c r="J10" i="8"/>
  <c r="M9" i="8"/>
  <c r="L9" i="8"/>
  <c r="K9" i="8"/>
  <c r="J9" i="8"/>
  <c r="M8" i="8"/>
  <c r="L8" i="8"/>
  <c r="K8" i="8"/>
  <c r="J8" i="8"/>
  <c r="I51" i="7"/>
  <c r="H51" i="7"/>
  <c r="G51" i="7"/>
  <c r="F51" i="7"/>
  <c r="E51" i="7"/>
  <c r="D51" i="7"/>
  <c r="C51" i="7"/>
  <c r="M50" i="7"/>
  <c r="L50" i="7"/>
  <c r="K50" i="7"/>
  <c r="J50" i="7"/>
  <c r="M49" i="7"/>
  <c r="L49" i="7"/>
  <c r="K49" i="7"/>
  <c r="J49" i="7"/>
  <c r="M48" i="7"/>
  <c r="L48" i="7"/>
  <c r="K48" i="7"/>
  <c r="J48" i="7"/>
  <c r="M47" i="7"/>
  <c r="L47" i="7"/>
  <c r="K47" i="7"/>
  <c r="J47" i="7"/>
  <c r="M46" i="7"/>
  <c r="L46" i="7"/>
  <c r="K46" i="7"/>
  <c r="J46" i="7"/>
  <c r="M45" i="7"/>
  <c r="L45" i="7"/>
  <c r="K45" i="7"/>
  <c r="J45" i="7"/>
  <c r="M44" i="7"/>
  <c r="L44" i="7"/>
  <c r="K44" i="7"/>
  <c r="J44" i="7"/>
  <c r="I39" i="7"/>
  <c r="H39" i="7"/>
  <c r="G39" i="7"/>
  <c r="F39" i="7"/>
  <c r="E39" i="7"/>
  <c r="D39" i="7"/>
  <c r="C39" i="7"/>
  <c r="M38" i="7"/>
  <c r="L38" i="7"/>
  <c r="K38" i="7"/>
  <c r="J38" i="7"/>
  <c r="M37" i="7"/>
  <c r="L37" i="7"/>
  <c r="K37" i="7"/>
  <c r="J37" i="7"/>
  <c r="M36" i="7"/>
  <c r="L36" i="7"/>
  <c r="K36" i="7"/>
  <c r="J36" i="7"/>
  <c r="M35" i="7"/>
  <c r="L35" i="7"/>
  <c r="K35" i="7"/>
  <c r="J35" i="7"/>
  <c r="M34" i="7"/>
  <c r="L34" i="7"/>
  <c r="K34" i="7"/>
  <c r="J34" i="7"/>
  <c r="M33" i="7"/>
  <c r="L33" i="7"/>
  <c r="K33" i="7"/>
  <c r="J33" i="7"/>
  <c r="M32" i="7"/>
  <c r="L32" i="7"/>
  <c r="K32" i="7"/>
  <c r="J32" i="7"/>
  <c r="I27" i="7"/>
  <c r="H27" i="7"/>
  <c r="G27" i="7"/>
  <c r="F27" i="7"/>
  <c r="E27" i="7"/>
  <c r="D27" i="7"/>
  <c r="C27" i="7"/>
  <c r="M26" i="7"/>
  <c r="L26" i="7"/>
  <c r="K26" i="7"/>
  <c r="J26" i="7"/>
  <c r="M25" i="7"/>
  <c r="L25" i="7"/>
  <c r="K25" i="7"/>
  <c r="J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20" i="7"/>
  <c r="L20" i="7"/>
  <c r="K20" i="7"/>
  <c r="J20" i="7"/>
  <c r="V19" i="7"/>
  <c r="V31" i="7" s="1"/>
  <c r="V43" i="7" s="1"/>
  <c r="U19" i="7"/>
  <c r="U31" i="7" s="1"/>
  <c r="U43" i="7" s="1"/>
  <c r="T19" i="7"/>
  <c r="T31" i="7" s="1"/>
  <c r="T43" i="7" s="1"/>
  <c r="S19" i="7"/>
  <c r="S31" i="7" s="1"/>
  <c r="S43" i="7" s="1"/>
  <c r="R19" i="7"/>
  <c r="R31" i="7" s="1"/>
  <c r="R43" i="7" s="1"/>
  <c r="Q19" i="7"/>
  <c r="Q31" i="7" s="1"/>
  <c r="Q43" i="7" s="1"/>
  <c r="P19" i="7"/>
  <c r="P31" i="7" s="1"/>
  <c r="P43" i="7" s="1"/>
  <c r="O19" i="7"/>
  <c r="O31" i="7" s="1"/>
  <c r="O43" i="7" s="1"/>
  <c r="I15" i="7"/>
  <c r="I52" i="7" s="1"/>
  <c r="H15" i="7"/>
  <c r="H52" i="7" s="1"/>
  <c r="G15" i="7"/>
  <c r="G52" i="7" s="1"/>
  <c r="F15" i="7"/>
  <c r="E15" i="7"/>
  <c r="D15" i="7"/>
  <c r="C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K10" i="7"/>
  <c r="J10" i="7"/>
  <c r="M9" i="7"/>
  <c r="L9" i="7"/>
  <c r="K9" i="7"/>
  <c r="J9" i="7"/>
  <c r="M8" i="7"/>
  <c r="L8" i="7"/>
  <c r="K8" i="7"/>
  <c r="J8" i="7"/>
  <c r="I29" i="5"/>
  <c r="H29" i="5"/>
  <c r="G29" i="5"/>
  <c r="F29" i="5"/>
  <c r="E29" i="5"/>
  <c r="D29" i="5"/>
  <c r="C29" i="5"/>
  <c r="M25" i="5"/>
  <c r="L25" i="5"/>
  <c r="K25" i="5"/>
  <c r="J25" i="5"/>
  <c r="M24" i="5"/>
  <c r="L24" i="5"/>
  <c r="K24" i="5"/>
  <c r="J24" i="5"/>
  <c r="M23" i="5"/>
  <c r="L23" i="5"/>
  <c r="K23" i="5"/>
  <c r="J23" i="5"/>
  <c r="M22" i="5"/>
  <c r="L22" i="5"/>
  <c r="K22" i="5"/>
  <c r="J22" i="5"/>
  <c r="M21" i="5"/>
  <c r="L21" i="5"/>
  <c r="K21" i="5"/>
  <c r="J21" i="5"/>
  <c r="M20" i="5"/>
  <c r="L20" i="5"/>
  <c r="K20" i="5"/>
  <c r="J20" i="5"/>
  <c r="V19" i="5"/>
  <c r="U19" i="5"/>
  <c r="T19" i="5"/>
  <c r="S19" i="5"/>
  <c r="R19" i="5"/>
  <c r="Q19" i="5"/>
  <c r="P19" i="5"/>
  <c r="O19" i="5"/>
  <c r="I15" i="5"/>
  <c r="I30" i="5" s="1"/>
  <c r="H15" i="5"/>
  <c r="H30" i="5" s="1"/>
  <c r="G15" i="5"/>
  <c r="F15" i="5"/>
  <c r="E15" i="5"/>
  <c r="E30" i="5" s="1"/>
  <c r="D15" i="5"/>
  <c r="C15" i="5"/>
  <c r="M14" i="5"/>
  <c r="L14" i="5"/>
  <c r="K14" i="5"/>
  <c r="J14" i="5"/>
  <c r="M13" i="5"/>
  <c r="L13" i="5"/>
  <c r="K13" i="5"/>
  <c r="J13" i="5"/>
  <c r="M12" i="5"/>
  <c r="L12" i="5"/>
  <c r="K12" i="5"/>
  <c r="J12" i="5"/>
  <c r="M11" i="5"/>
  <c r="L11" i="5"/>
  <c r="K11" i="5"/>
  <c r="J11" i="5"/>
  <c r="M10" i="5"/>
  <c r="L10" i="5"/>
  <c r="K10" i="5"/>
  <c r="J10" i="5"/>
  <c r="M9" i="5"/>
  <c r="L9" i="5"/>
  <c r="K9" i="5"/>
  <c r="J9" i="5"/>
  <c r="M8" i="5"/>
  <c r="L8" i="5"/>
  <c r="K8" i="5"/>
  <c r="J8" i="5"/>
  <c r="I63" i="3"/>
  <c r="H63" i="3"/>
  <c r="G63" i="3"/>
  <c r="F63" i="3"/>
  <c r="E63" i="3"/>
  <c r="D63" i="3"/>
  <c r="C63" i="3"/>
  <c r="M62" i="3"/>
  <c r="L62" i="3"/>
  <c r="K62" i="3"/>
  <c r="J62" i="3"/>
  <c r="M61" i="3"/>
  <c r="L61" i="3"/>
  <c r="K61" i="3"/>
  <c r="J61" i="3"/>
  <c r="M60" i="3"/>
  <c r="L60" i="3"/>
  <c r="K60" i="3"/>
  <c r="J60" i="3"/>
  <c r="M59" i="3"/>
  <c r="L59" i="3"/>
  <c r="K59" i="3"/>
  <c r="J59" i="3"/>
  <c r="M58" i="3"/>
  <c r="L58" i="3"/>
  <c r="K58" i="3"/>
  <c r="J58" i="3"/>
  <c r="M57" i="3"/>
  <c r="L57" i="3"/>
  <c r="K57" i="3"/>
  <c r="J57" i="3"/>
  <c r="M56" i="3"/>
  <c r="L56" i="3"/>
  <c r="K56" i="3"/>
  <c r="J56" i="3"/>
  <c r="I51" i="3"/>
  <c r="H51" i="3"/>
  <c r="G51" i="3"/>
  <c r="F51" i="3"/>
  <c r="E51" i="3"/>
  <c r="D51" i="3"/>
  <c r="C51" i="3"/>
  <c r="M50" i="3"/>
  <c r="L50" i="3"/>
  <c r="K50" i="3"/>
  <c r="J50" i="3"/>
  <c r="M49" i="3"/>
  <c r="L49" i="3"/>
  <c r="K49" i="3"/>
  <c r="J49" i="3"/>
  <c r="M48" i="3"/>
  <c r="L48" i="3"/>
  <c r="K48" i="3"/>
  <c r="J48" i="3"/>
  <c r="M47" i="3"/>
  <c r="L47" i="3"/>
  <c r="K47" i="3"/>
  <c r="J47" i="3"/>
  <c r="M46" i="3"/>
  <c r="L46" i="3"/>
  <c r="K46" i="3"/>
  <c r="J46" i="3"/>
  <c r="M45" i="3"/>
  <c r="L45" i="3"/>
  <c r="K45" i="3"/>
  <c r="J45" i="3"/>
  <c r="M44" i="3"/>
  <c r="L44" i="3"/>
  <c r="K44" i="3"/>
  <c r="J44" i="3"/>
  <c r="I39" i="3"/>
  <c r="H39" i="3"/>
  <c r="G39" i="3"/>
  <c r="F39" i="3"/>
  <c r="E39" i="3"/>
  <c r="D39" i="3"/>
  <c r="C39" i="3"/>
  <c r="M38" i="3"/>
  <c r="L38" i="3"/>
  <c r="K38" i="3"/>
  <c r="J38" i="3"/>
  <c r="M37" i="3"/>
  <c r="L37" i="3"/>
  <c r="K37" i="3"/>
  <c r="J37" i="3"/>
  <c r="M36" i="3"/>
  <c r="L36" i="3"/>
  <c r="K36" i="3"/>
  <c r="J36" i="3"/>
  <c r="M35" i="3"/>
  <c r="L35" i="3"/>
  <c r="K35" i="3"/>
  <c r="J35" i="3"/>
  <c r="M34" i="3"/>
  <c r="L34" i="3"/>
  <c r="K34" i="3"/>
  <c r="J34" i="3"/>
  <c r="M33" i="3"/>
  <c r="L33" i="3"/>
  <c r="K33" i="3"/>
  <c r="J33" i="3"/>
  <c r="M32" i="3"/>
  <c r="L32" i="3"/>
  <c r="K32" i="3"/>
  <c r="J32" i="3"/>
  <c r="I27" i="3"/>
  <c r="H27" i="3"/>
  <c r="G27" i="3"/>
  <c r="F27" i="3"/>
  <c r="E27" i="3"/>
  <c r="D27" i="3"/>
  <c r="C27" i="3"/>
  <c r="M26" i="3"/>
  <c r="L26" i="3"/>
  <c r="K26" i="3"/>
  <c r="J26" i="3"/>
  <c r="M25" i="3"/>
  <c r="L25" i="3"/>
  <c r="K25" i="3"/>
  <c r="J25" i="3"/>
  <c r="M24" i="3"/>
  <c r="L24" i="3"/>
  <c r="K24" i="3"/>
  <c r="J24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V19" i="3"/>
  <c r="V31" i="3" s="1"/>
  <c r="V43" i="3" s="1"/>
  <c r="V55" i="3" s="1"/>
  <c r="U19" i="3"/>
  <c r="U31" i="3" s="1"/>
  <c r="U43" i="3" s="1"/>
  <c r="U55" i="3" s="1"/>
  <c r="T19" i="3"/>
  <c r="T31" i="3" s="1"/>
  <c r="T43" i="3" s="1"/>
  <c r="T55" i="3" s="1"/>
  <c r="S19" i="3"/>
  <c r="S31" i="3" s="1"/>
  <c r="S43" i="3" s="1"/>
  <c r="S55" i="3" s="1"/>
  <c r="R19" i="3"/>
  <c r="R31" i="3" s="1"/>
  <c r="R43" i="3" s="1"/>
  <c r="R55" i="3" s="1"/>
  <c r="Q19" i="3"/>
  <c r="Q31" i="3" s="1"/>
  <c r="Q43" i="3" s="1"/>
  <c r="Q55" i="3" s="1"/>
  <c r="P19" i="3"/>
  <c r="P31" i="3" s="1"/>
  <c r="P43" i="3" s="1"/>
  <c r="P55" i="3" s="1"/>
  <c r="O19" i="3"/>
  <c r="O31" i="3" s="1"/>
  <c r="O43" i="3" s="1"/>
  <c r="O55" i="3" s="1"/>
  <c r="I15" i="3"/>
  <c r="I64" i="3" s="1"/>
  <c r="H15" i="3"/>
  <c r="H64" i="3" s="1"/>
  <c r="G15" i="3"/>
  <c r="F15" i="3"/>
  <c r="E15" i="3"/>
  <c r="D15" i="3"/>
  <c r="C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39" i="2"/>
  <c r="C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I27" i="2"/>
  <c r="H27" i="2"/>
  <c r="G27" i="2"/>
  <c r="F27" i="2"/>
  <c r="E27" i="2"/>
  <c r="D27" i="2"/>
  <c r="C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V19" i="2"/>
  <c r="V31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I15" i="2"/>
  <c r="I40" i="2" s="1"/>
  <c r="H15" i="2"/>
  <c r="H40" i="2" s="1"/>
  <c r="G15" i="2"/>
  <c r="F15" i="2"/>
  <c r="F40" i="2" s="1"/>
  <c r="E15" i="2"/>
  <c r="D15" i="2"/>
  <c r="C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V19" i="1"/>
  <c r="V31" i="1" s="1"/>
  <c r="V43" i="1" s="1"/>
  <c r="V55" i="1" s="1"/>
  <c r="U19" i="1"/>
  <c r="U31" i="1" s="1"/>
  <c r="U43" i="1" s="1"/>
  <c r="U55" i="1" s="1"/>
  <c r="T19" i="1"/>
  <c r="T31" i="1" s="1"/>
  <c r="T43" i="1" s="1"/>
  <c r="T55" i="1" s="1"/>
  <c r="S19" i="1"/>
  <c r="S31" i="1" s="1"/>
  <c r="S43" i="1" s="1"/>
  <c r="S55" i="1" s="1"/>
  <c r="R19" i="1"/>
  <c r="R31" i="1" s="1"/>
  <c r="R43" i="1" s="1"/>
  <c r="R55" i="1" s="1"/>
  <c r="Q19" i="1"/>
  <c r="Q31" i="1" s="1"/>
  <c r="Q43" i="1" s="1"/>
  <c r="Q55" i="1" s="1"/>
  <c r="P19" i="1"/>
  <c r="P31" i="1" s="1"/>
  <c r="P43" i="1" s="1"/>
  <c r="P55" i="1" s="1"/>
  <c r="O19" i="1"/>
  <c r="O31" i="1" s="1"/>
  <c r="O43" i="1" s="1"/>
  <c r="O55" i="1" s="1"/>
  <c r="M57" i="1"/>
  <c r="M58" i="1"/>
  <c r="M59" i="1"/>
  <c r="M60" i="1"/>
  <c r="M61" i="1"/>
  <c r="M62" i="1"/>
  <c r="M45" i="1"/>
  <c r="M46" i="1"/>
  <c r="M47" i="1"/>
  <c r="M48" i="1"/>
  <c r="M49" i="1"/>
  <c r="M50" i="1"/>
  <c r="M33" i="1"/>
  <c r="M34" i="1"/>
  <c r="M35" i="1"/>
  <c r="M36" i="1"/>
  <c r="M37" i="1"/>
  <c r="M38" i="1"/>
  <c r="M21" i="1"/>
  <c r="M22" i="1"/>
  <c r="M23" i="1"/>
  <c r="M24" i="1"/>
  <c r="M25" i="1"/>
  <c r="M26" i="1"/>
  <c r="M9" i="1"/>
  <c r="M10" i="1"/>
  <c r="M11" i="1"/>
  <c r="M12" i="1"/>
  <c r="M13" i="1"/>
  <c r="M14" i="1"/>
  <c r="I63" i="1"/>
  <c r="H63" i="1"/>
  <c r="G63" i="1"/>
  <c r="F63" i="1"/>
  <c r="E63" i="1"/>
  <c r="D63" i="1"/>
  <c r="C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M56" i="1"/>
  <c r="L56" i="1"/>
  <c r="K56" i="1"/>
  <c r="J56" i="1"/>
  <c r="I51" i="1"/>
  <c r="H51" i="1"/>
  <c r="G51" i="1"/>
  <c r="F51" i="1"/>
  <c r="E51" i="1"/>
  <c r="D51" i="1"/>
  <c r="C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M44" i="1"/>
  <c r="L44" i="1"/>
  <c r="K44" i="1"/>
  <c r="J44" i="1"/>
  <c r="I39" i="1"/>
  <c r="H39" i="1"/>
  <c r="G39" i="1"/>
  <c r="F39" i="1"/>
  <c r="E39" i="1"/>
  <c r="D39" i="1"/>
  <c r="C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M32" i="1"/>
  <c r="L32" i="1"/>
  <c r="K32" i="1"/>
  <c r="J32" i="1"/>
  <c r="I27" i="1"/>
  <c r="H27" i="1"/>
  <c r="G27" i="1"/>
  <c r="F27" i="1"/>
  <c r="E27" i="1"/>
  <c r="D27" i="1"/>
  <c r="C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M20" i="1"/>
  <c r="L20" i="1"/>
  <c r="K20" i="1"/>
  <c r="J20" i="1"/>
  <c r="D15" i="1"/>
  <c r="E15" i="1"/>
  <c r="F15" i="1"/>
  <c r="G15" i="1"/>
  <c r="H15" i="1"/>
  <c r="H64" i="1" s="1"/>
  <c r="I15" i="1"/>
  <c r="I64" i="1" s="1"/>
  <c r="C15" i="1"/>
  <c r="G30" i="5" l="1"/>
  <c r="F30" i="5"/>
  <c r="L21" i="17"/>
  <c r="M39" i="7"/>
  <c r="C30" i="5"/>
  <c r="E31" i="27"/>
  <c r="E40" i="14"/>
  <c r="E40" i="2"/>
  <c r="G40" i="15"/>
  <c r="G31" i="27"/>
  <c r="J31" i="27" s="1"/>
  <c r="X6" i="28" s="1"/>
  <c r="L51" i="1"/>
  <c r="M15" i="5"/>
  <c r="M28" i="24"/>
  <c r="K28" i="24"/>
  <c r="U5" i="28" s="1"/>
  <c r="L28" i="24"/>
  <c r="J28" i="24"/>
  <c r="U6" i="28" s="1"/>
  <c r="L20" i="21"/>
  <c r="L14" i="20"/>
  <c r="L12" i="18"/>
  <c r="L15" i="23"/>
  <c r="M15" i="8"/>
  <c r="C52" i="7"/>
  <c r="G40" i="14"/>
  <c r="L27" i="14"/>
  <c r="C40" i="14"/>
  <c r="G40" i="2"/>
  <c r="M27" i="2"/>
  <c r="M30" i="27"/>
  <c r="C31" i="27"/>
  <c r="L27" i="15"/>
  <c r="C40" i="15"/>
  <c r="M15" i="2"/>
  <c r="L18" i="25"/>
  <c r="L18" i="26"/>
  <c r="L27" i="1"/>
  <c r="M15" i="3"/>
  <c r="D64" i="1"/>
  <c r="F64" i="1"/>
  <c r="C40" i="2"/>
  <c r="L27" i="3"/>
  <c r="E52" i="7"/>
  <c r="D40" i="14"/>
  <c r="F40" i="14"/>
  <c r="H40" i="14"/>
  <c r="M39" i="14"/>
  <c r="D40" i="15"/>
  <c r="F40" i="15"/>
  <c r="H40" i="15"/>
  <c r="M39" i="15"/>
  <c r="C40" i="16"/>
  <c r="E40" i="16"/>
  <c r="G40" i="16"/>
  <c r="I40" i="16"/>
  <c r="L27" i="16"/>
  <c r="D31" i="17"/>
  <c r="F31" i="17"/>
  <c r="H31" i="17"/>
  <c r="M30" i="17"/>
  <c r="J20" i="21"/>
  <c r="R6" i="28" s="1"/>
  <c r="L18" i="22"/>
  <c r="C64" i="1"/>
  <c r="E64" i="1"/>
  <c r="G64" i="1"/>
  <c r="M39" i="3"/>
  <c r="L29" i="5"/>
  <c r="F52" i="7"/>
  <c r="L51" i="7"/>
  <c r="L27" i="8"/>
  <c r="L51" i="8"/>
  <c r="L64" i="8"/>
  <c r="D40" i="2"/>
  <c r="G64" i="3"/>
  <c r="F64" i="3"/>
  <c r="E64" i="3"/>
  <c r="M63" i="3"/>
  <c r="L31" i="27"/>
  <c r="K17" i="27"/>
  <c r="M17" i="27"/>
  <c r="J30" i="27"/>
  <c r="L30" i="27"/>
  <c r="J17" i="27"/>
  <c r="L17" i="27"/>
  <c r="K30" i="27"/>
  <c r="K18" i="26"/>
  <c r="W5" i="28" s="1"/>
  <c r="M18" i="26"/>
  <c r="J18" i="26"/>
  <c r="W6" i="28" s="1"/>
  <c r="K18" i="25"/>
  <c r="V5" i="28" s="1"/>
  <c r="M18" i="25"/>
  <c r="J18" i="25"/>
  <c r="V6" i="28" s="1"/>
  <c r="K15" i="23"/>
  <c r="T5" i="28" s="1"/>
  <c r="M15" i="23"/>
  <c r="J15" i="23"/>
  <c r="T6" i="28" s="1"/>
  <c r="K18" i="22"/>
  <c r="S5" i="28" s="1"/>
  <c r="M18" i="22"/>
  <c r="J18" i="22"/>
  <c r="S6" i="28" s="1"/>
  <c r="K20" i="21"/>
  <c r="R5" i="28" s="1"/>
  <c r="M20" i="21"/>
  <c r="K14" i="20"/>
  <c r="P5" i="28" s="1"/>
  <c r="M14" i="20"/>
  <c r="J14" i="20"/>
  <c r="P6" i="28" s="1"/>
  <c r="L20" i="19"/>
  <c r="K20" i="19"/>
  <c r="O5" i="28" s="1"/>
  <c r="M20" i="19"/>
  <c r="J20" i="19"/>
  <c r="O6" i="28" s="1"/>
  <c r="K12" i="18"/>
  <c r="M5" i="28" s="1"/>
  <c r="M12" i="18"/>
  <c r="J12" i="18"/>
  <c r="M6" i="28" s="1"/>
  <c r="J12" i="17"/>
  <c r="L12" i="17"/>
  <c r="K21" i="17"/>
  <c r="M21" i="17"/>
  <c r="J30" i="17"/>
  <c r="L30" i="17"/>
  <c r="K12" i="17"/>
  <c r="M12" i="17"/>
  <c r="J21" i="17"/>
  <c r="K30" i="17"/>
  <c r="J15" i="16"/>
  <c r="L15" i="16"/>
  <c r="K27" i="16"/>
  <c r="M27" i="16"/>
  <c r="J39" i="16"/>
  <c r="L39" i="16"/>
  <c r="K15" i="16"/>
  <c r="M15" i="16"/>
  <c r="J27" i="16"/>
  <c r="K39" i="16"/>
  <c r="J15" i="15"/>
  <c r="L15" i="15"/>
  <c r="K27" i="15"/>
  <c r="M27" i="15"/>
  <c r="J39" i="15"/>
  <c r="L39" i="15"/>
  <c r="K15" i="15"/>
  <c r="M15" i="15"/>
  <c r="J27" i="15"/>
  <c r="K39" i="15"/>
  <c r="L27" i="7"/>
  <c r="M15" i="7"/>
  <c r="D52" i="7"/>
  <c r="D30" i="5"/>
  <c r="J15" i="14"/>
  <c r="L15" i="14"/>
  <c r="K27" i="14"/>
  <c r="M27" i="14"/>
  <c r="J39" i="14"/>
  <c r="L39" i="14"/>
  <c r="K15" i="14"/>
  <c r="M15" i="14"/>
  <c r="J27" i="14"/>
  <c r="K39" i="14"/>
  <c r="L51" i="3"/>
  <c r="D64" i="3"/>
  <c r="C64" i="3"/>
  <c r="L27" i="2"/>
  <c r="K6" i="28"/>
  <c r="K5" i="28"/>
  <c r="J15" i="8"/>
  <c r="L15" i="8"/>
  <c r="K27" i="8"/>
  <c r="M27" i="8"/>
  <c r="J39" i="8"/>
  <c r="L39" i="8"/>
  <c r="K51" i="8"/>
  <c r="M51" i="8"/>
  <c r="J63" i="8"/>
  <c r="L63" i="8"/>
  <c r="K64" i="8"/>
  <c r="H5" i="28" s="1"/>
  <c r="M64" i="8"/>
  <c r="K15" i="8"/>
  <c r="J27" i="8"/>
  <c r="K39" i="8"/>
  <c r="J51" i="8"/>
  <c r="K63" i="8"/>
  <c r="J64" i="8"/>
  <c r="H6" i="28" s="1"/>
  <c r="J15" i="7"/>
  <c r="L15" i="7"/>
  <c r="K27" i="7"/>
  <c r="M27" i="7"/>
  <c r="J39" i="7"/>
  <c r="L39" i="7"/>
  <c r="K51" i="7"/>
  <c r="M51" i="7"/>
  <c r="K15" i="7"/>
  <c r="J27" i="7"/>
  <c r="K39" i="7"/>
  <c r="J51" i="7"/>
  <c r="J15" i="5"/>
  <c r="L15" i="5"/>
  <c r="K29" i="5"/>
  <c r="M29" i="5"/>
  <c r="K15" i="5"/>
  <c r="J29" i="5"/>
  <c r="J15" i="3"/>
  <c r="L15" i="3"/>
  <c r="K27" i="3"/>
  <c r="M27" i="3"/>
  <c r="J39" i="3"/>
  <c r="L39" i="3"/>
  <c r="K51" i="3"/>
  <c r="M51" i="3"/>
  <c r="J63" i="3"/>
  <c r="L63" i="3"/>
  <c r="K15" i="3"/>
  <c r="J27" i="3"/>
  <c r="K39" i="3"/>
  <c r="J51" i="3"/>
  <c r="K63" i="3"/>
  <c r="J15" i="2"/>
  <c r="L15" i="2"/>
  <c r="K27" i="2"/>
  <c r="J39" i="2"/>
  <c r="L39" i="2"/>
  <c r="K15" i="2"/>
  <c r="J27" i="2"/>
  <c r="K39" i="2"/>
  <c r="J40" i="2"/>
  <c r="D6" i="28" s="1"/>
  <c r="L63" i="1"/>
  <c r="M15" i="1"/>
  <c r="M27" i="1"/>
  <c r="M51" i="1"/>
  <c r="L39" i="1"/>
  <c r="M39" i="1"/>
  <c r="M63" i="1"/>
  <c r="K63" i="1"/>
  <c r="J63" i="1"/>
  <c r="K51" i="1"/>
  <c r="J51" i="1"/>
  <c r="K39" i="1"/>
  <c r="J39" i="1"/>
  <c r="K27" i="1"/>
  <c r="J27" i="1"/>
  <c r="J15" i="1"/>
  <c r="L15" i="1"/>
  <c r="K15" i="1"/>
  <c r="L9" i="1"/>
  <c r="L10" i="1"/>
  <c r="L11" i="1"/>
  <c r="L12" i="1"/>
  <c r="L13" i="1"/>
  <c r="L14" i="1"/>
  <c r="K9" i="1"/>
  <c r="K10" i="1"/>
  <c r="K11" i="1"/>
  <c r="K12" i="1"/>
  <c r="K13" i="1"/>
  <c r="K14" i="1"/>
  <c r="J9" i="1"/>
  <c r="J10" i="1"/>
  <c r="J11" i="1"/>
  <c r="J12" i="1"/>
  <c r="J13" i="1"/>
  <c r="J14" i="1"/>
  <c r="M8" i="1"/>
  <c r="J8" i="1"/>
  <c r="K8" i="1"/>
  <c r="L8" i="1"/>
  <c r="K31" i="27" l="1"/>
  <c r="X5" i="28" s="1"/>
  <c r="M40" i="2"/>
  <c r="M31" i="27"/>
  <c r="K31" i="17"/>
  <c r="L5" i="28" s="1"/>
  <c r="J31" i="17"/>
  <c r="L6" i="28" s="1"/>
  <c r="L31" i="17"/>
  <c r="L40" i="16"/>
  <c r="J40" i="15"/>
  <c r="I6" i="28" s="1"/>
  <c r="M31" i="17"/>
  <c r="J40" i="16"/>
  <c r="J6" i="28" s="1"/>
  <c r="K40" i="15"/>
  <c r="I5" i="28" s="1"/>
  <c r="J40" i="14"/>
  <c r="E6" i="28" s="1"/>
  <c r="K40" i="2"/>
  <c r="D5" i="28" s="1"/>
  <c r="L40" i="2"/>
  <c r="M40" i="16"/>
  <c r="K40" i="16"/>
  <c r="J5" i="28" s="1"/>
  <c r="L40" i="15"/>
  <c r="M40" i="15"/>
  <c r="K40" i="14"/>
  <c r="E5" i="28" s="1"/>
  <c r="L40" i="14"/>
  <c r="M40" i="14"/>
  <c r="L64" i="3"/>
  <c r="L64" i="1"/>
  <c r="M64" i="1"/>
  <c r="K64" i="1"/>
  <c r="C5" i="28" s="1"/>
  <c r="J64" i="1"/>
  <c r="C6" i="28" s="1"/>
  <c r="J64" i="3"/>
  <c r="B6" i="28" s="1"/>
  <c r="M64" i="3"/>
  <c r="K64" i="3"/>
  <c r="B5" i="28" s="1"/>
  <c r="L52" i="7"/>
  <c r="J52" i="7"/>
  <c r="G6" i="28" s="1"/>
  <c r="M52" i="7"/>
  <c r="K52" i="7"/>
  <c r="G5" i="28" s="1"/>
  <c r="L30" i="5"/>
  <c r="J30" i="5"/>
  <c r="F6" i="28" s="1"/>
  <c r="M30" i="5"/>
  <c r="K30" i="5"/>
  <c r="F5" i="28" s="1"/>
</calcChain>
</file>

<file path=xl/sharedStrings.xml><?xml version="1.0" encoding="utf-8"?>
<sst xmlns="http://schemas.openxmlformats.org/spreadsheetml/2006/main" count="1228" uniqueCount="106">
  <si>
    <t>предмет:</t>
  </si>
  <si>
    <t>класс</t>
  </si>
  <si>
    <t>всего уч-ся</t>
  </si>
  <si>
    <t>оценки</t>
  </si>
  <si>
    <t>осв</t>
  </si>
  <si>
    <t>н/а</t>
  </si>
  <si>
    <t>СОУ</t>
  </si>
  <si>
    <t>план</t>
  </si>
  <si>
    <t>дано</t>
  </si>
  <si>
    <t>к/р</t>
  </si>
  <si>
    <t>р/р</t>
  </si>
  <si>
    <t>п/р</t>
  </si>
  <si>
    <t>Прохождение программного материала</t>
  </si>
  <si>
    <t>учитель:</t>
  </si>
  <si>
    <t>№</t>
  </si>
  <si>
    <t>успеваемость</t>
  </si>
  <si>
    <t>% кач. знаний</t>
  </si>
  <si>
    <t>средн. балл</t>
  </si>
  <si>
    <t>итого</t>
  </si>
  <si>
    <t xml:space="preserve">Учебные показатели </t>
  </si>
  <si>
    <t>Русский  язык</t>
  </si>
  <si>
    <t>всего</t>
  </si>
  <si>
    <t>Литература</t>
  </si>
  <si>
    <t>Кабардинский  язык</t>
  </si>
  <si>
    <t>Английский  язык</t>
  </si>
  <si>
    <t>Математика</t>
  </si>
  <si>
    <t>История</t>
  </si>
  <si>
    <t>История   КБР</t>
  </si>
  <si>
    <t>География</t>
  </si>
  <si>
    <t>География  КБР</t>
  </si>
  <si>
    <t>Биология</t>
  </si>
  <si>
    <t>Физика</t>
  </si>
  <si>
    <t>Информатика</t>
  </si>
  <si>
    <t>Технология</t>
  </si>
  <si>
    <t>Музыка</t>
  </si>
  <si>
    <t>ИЗО</t>
  </si>
  <si>
    <t>Физкультура</t>
  </si>
  <si>
    <t>р.яз</t>
  </si>
  <si>
    <t>лит</t>
  </si>
  <si>
    <t>к.яз</t>
  </si>
  <si>
    <t>к.чт</t>
  </si>
  <si>
    <t>мат</t>
  </si>
  <si>
    <t>геом</t>
  </si>
  <si>
    <t>ист</t>
  </si>
  <si>
    <t>общ</t>
  </si>
  <si>
    <t>ист.кбр</t>
  </si>
  <si>
    <t>культ</t>
  </si>
  <si>
    <t>геог</t>
  </si>
  <si>
    <t>геог.кбр</t>
  </si>
  <si>
    <t>био</t>
  </si>
  <si>
    <t>физ</t>
  </si>
  <si>
    <t>инф</t>
  </si>
  <si>
    <t>техн</t>
  </si>
  <si>
    <t>изо</t>
  </si>
  <si>
    <t>муз</t>
  </si>
  <si>
    <t>физ-ра</t>
  </si>
  <si>
    <t>анг.яз</t>
  </si>
  <si>
    <t>предм.</t>
  </si>
  <si>
    <t>% кач.зн</t>
  </si>
  <si>
    <t>% успев.</t>
  </si>
  <si>
    <t>Анализ качества знаний и успеваемости по предметам</t>
  </si>
  <si>
    <t>право</t>
  </si>
  <si>
    <t>МКОУ СОШ   с.п. Нижний Черек</t>
  </si>
  <si>
    <t>МКОУ СОШ  с.п. Нижний Черек</t>
  </si>
  <si>
    <t>МКОУ СОШ  с.п. НижнийЧерек</t>
  </si>
  <si>
    <t>Кабардинская литература</t>
  </si>
  <si>
    <t>МКОУ СОШ с.п. Нижний Черек</t>
  </si>
  <si>
    <t>Обществознание</t>
  </si>
  <si>
    <t>МКОУ СОШ с.п.Нижний Черек</t>
  </si>
  <si>
    <t>Клишева С Б</t>
  </si>
  <si>
    <t>Клишева С.Б.</t>
  </si>
  <si>
    <t>Темрокова М.А.</t>
  </si>
  <si>
    <t>Шугушхова Л.Х.</t>
  </si>
  <si>
    <t>Харунова Р.М.</t>
  </si>
  <si>
    <t>Бахов А.К.</t>
  </si>
  <si>
    <t>Шугушхова Д.Л.</t>
  </si>
  <si>
    <t>Клишева Д.А.</t>
  </si>
  <si>
    <t>Шекихачев А.Х.</t>
  </si>
  <si>
    <t>Хакунова Ж.М.</t>
  </si>
  <si>
    <t>Губжокова Х.Х.</t>
  </si>
  <si>
    <t>Губжокова Р.Х.</t>
  </si>
  <si>
    <t>Губачокова А.В.</t>
  </si>
  <si>
    <t>Клишев А.Б.</t>
  </si>
  <si>
    <t>Хакунова Н.М.</t>
  </si>
  <si>
    <t>с</t>
  </si>
  <si>
    <t>Гоплачева З.Б.</t>
  </si>
  <si>
    <t>2019 - 20 уч.год.</t>
  </si>
  <si>
    <t>Шогенова И.Н.</t>
  </si>
  <si>
    <t>Хакунова Р.Х.</t>
  </si>
  <si>
    <t>5Б</t>
  </si>
  <si>
    <t>6Б</t>
  </si>
  <si>
    <t>9А</t>
  </si>
  <si>
    <t>Химия</t>
  </si>
  <si>
    <t>хим</t>
  </si>
  <si>
    <t>МХК</t>
  </si>
  <si>
    <t>5А</t>
  </si>
  <si>
    <t>6А</t>
  </si>
  <si>
    <t>7А</t>
  </si>
  <si>
    <t>7Б</t>
  </si>
  <si>
    <t>Хужокова Л.Г.</t>
  </si>
  <si>
    <t>9Б</t>
  </si>
  <si>
    <t>М Х К/Искусство</t>
  </si>
  <si>
    <t>Шифадугова С.Б.</t>
  </si>
  <si>
    <t>ОБЖ</t>
  </si>
  <si>
    <t>11 АСТ</t>
  </si>
  <si>
    <t>Немецкий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</si>
</sst>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9" fontId="0" fillId="6" borderId="1" xfId="0" applyNumberFormat="1" applyFill="1" applyBorder="1" applyAlignment="1" applyProtection="1">
      <alignment horizontal="center" vertical="center"/>
    </xf>
    <xf numFmtId="9" fontId="0" fillId="7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0" borderId="1" xfId="0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2" borderId="0" xfId="0" applyFill="1" applyProtection="1"/>
    <xf numFmtId="164" fontId="0" fillId="5" borderId="1" xfId="0" applyNumberFormat="1" applyFill="1" applyBorder="1" applyAlignment="1" applyProtection="1">
      <alignment horizontal="center" vertical="center"/>
    </xf>
    <xf numFmtId="0" fontId="0" fillId="0" borderId="0" xfId="0" applyBorder="1" applyProtection="1"/>
    <xf numFmtId="9" fontId="0" fillId="0" borderId="0" xfId="0" applyNumberFormat="1" applyBorder="1" applyAlignment="1" applyProtection="1">
      <alignment horizontal="center" vertical="center"/>
    </xf>
    <xf numFmtId="0" fontId="0" fillId="2" borderId="7" xfId="0" applyFill="1" applyBorder="1" applyProtection="1"/>
    <xf numFmtId="9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9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(Р.яз!$K$15,Р.яз!$K$27,Р.яз!$K$39,Р.яз!$K$51,Р.яз!$K$63)</c:f>
              <c:numCache>
                <c:formatCode>0%</c:formatCode>
                <c:ptCount val="5"/>
                <c:pt idx="0">
                  <c:v>0.48529411764705882</c:v>
                </c:pt>
                <c:pt idx="1">
                  <c:v>0.59420289855072461</c:v>
                </c:pt>
                <c:pt idx="2">
                  <c:v>0.46296296296296297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(Р.яз!$J$15,Р.яз!$J$27,Р.яз!$J$39,Р.яз!$J$51,Р.яз!$J$63)</c:f>
              <c:numCache>
                <c:formatCode>0%</c:formatCode>
                <c:ptCount val="5"/>
                <c:pt idx="0">
                  <c:v>0.98529411764705888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25696"/>
        <c:axId val="57727232"/>
      </c:barChart>
      <c:catAx>
        <c:axId val="5772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727232"/>
        <c:crosses val="autoZero"/>
        <c:auto val="1"/>
        <c:lblAlgn val="ctr"/>
        <c:lblOffset val="100"/>
        <c:noMultiLvlLbl val="0"/>
      </c:catAx>
      <c:valAx>
        <c:axId val="57727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772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(Ист.КБР!$K$12,Ист.КБР!$K$21,Ист.КБР!$K$30)</c:f>
              <c:numCache>
                <c:formatCode>0%</c:formatCode>
                <c:ptCount val="3"/>
                <c:pt idx="0">
                  <c:v>0.62857142857142856</c:v>
                </c:pt>
                <c:pt idx="1">
                  <c:v>0.7142857142857143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(Ист.КБР!$J$12,Ист.КБР!$J$21,Ист.КБР!$J$30)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89152"/>
        <c:axId val="81890688"/>
      </c:barChart>
      <c:catAx>
        <c:axId val="818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90688"/>
        <c:crosses val="autoZero"/>
        <c:auto val="1"/>
        <c:lblAlgn val="ctr"/>
        <c:lblOffset val="100"/>
        <c:noMultiLvlLbl val="0"/>
      </c:catAx>
      <c:valAx>
        <c:axId val="81890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188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Нем.яз!$D$5</c:f>
              <c:strCache>
                <c:ptCount val="1"/>
                <c:pt idx="0">
                  <c:v>Шифадугова С.Б.</c:v>
                </c:pt>
              </c:strCache>
            </c:strRef>
          </c:cat>
          <c:val>
            <c:numRef>
              <c:f>Нем.яз!$K$12</c:f>
              <c:numCache>
                <c:formatCode>0%</c:formatCode>
                <c:ptCount val="1"/>
                <c:pt idx="0">
                  <c:v>0.65753424657534243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Нем.яз!$D$5</c:f>
              <c:strCache>
                <c:ptCount val="1"/>
                <c:pt idx="0">
                  <c:v>Шифадугова С.Б.</c:v>
                </c:pt>
              </c:strCache>
            </c:strRef>
          </c:cat>
          <c:val>
            <c:numRef>
              <c:f>Нем.яз!$J$12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65504"/>
        <c:axId val="76167040"/>
      </c:barChart>
      <c:catAx>
        <c:axId val="761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167040"/>
        <c:crosses val="autoZero"/>
        <c:auto val="1"/>
        <c:lblAlgn val="ctr"/>
        <c:lblOffset val="100"/>
        <c:noMultiLvlLbl val="0"/>
      </c:catAx>
      <c:valAx>
        <c:axId val="76167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1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Геог!$K$20</c:f>
              <c:numCache>
                <c:formatCode>0%</c:formatCode>
                <c:ptCount val="1"/>
                <c:pt idx="0">
                  <c:v>0.7584269662921348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13824"/>
        <c:axId val="82432000"/>
      </c:barChart>
      <c:catAx>
        <c:axId val="824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32000"/>
        <c:crosses val="autoZero"/>
        <c:auto val="1"/>
        <c:lblAlgn val="ctr"/>
        <c:lblOffset val="100"/>
        <c:noMultiLvlLbl val="0"/>
      </c:catAx>
      <c:valAx>
        <c:axId val="82432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41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Геог.КБР!$K$14</c:f>
              <c:numCache>
                <c:formatCode>0%</c:formatCode>
                <c:ptCount val="1"/>
                <c:pt idx="0">
                  <c:v>0.75438596491228072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Геог.КБР!$J$14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30976"/>
        <c:axId val="82032512"/>
      </c:barChart>
      <c:catAx>
        <c:axId val="8203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032512"/>
        <c:crosses val="autoZero"/>
        <c:auto val="1"/>
        <c:lblAlgn val="ctr"/>
        <c:lblOffset val="100"/>
        <c:noMultiLvlLbl val="0"/>
      </c:catAx>
      <c:valAx>
        <c:axId val="82032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03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Био!$K$20</c:f>
              <c:numCache>
                <c:formatCode>0%</c:formatCode>
                <c:ptCount val="1"/>
                <c:pt idx="0">
                  <c:v>0.54973821989528793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3568"/>
        <c:axId val="83623936"/>
      </c:barChart>
      <c:catAx>
        <c:axId val="825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23936"/>
        <c:crosses val="autoZero"/>
        <c:auto val="1"/>
        <c:lblAlgn val="ctr"/>
        <c:lblOffset val="100"/>
        <c:noMultiLvlLbl val="0"/>
      </c:catAx>
      <c:valAx>
        <c:axId val="83623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57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Физ!$K$18</c:f>
              <c:numCache>
                <c:formatCode>0%</c:formatCode>
                <c:ptCount val="1"/>
                <c:pt idx="0">
                  <c:v>0.71755725190839692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56256"/>
        <c:axId val="82257792"/>
      </c:barChart>
      <c:catAx>
        <c:axId val="822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257792"/>
        <c:crosses val="autoZero"/>
        <c:auto val="1"/>
        <c:lblAlgn val="ctr"/>
        <c:lblOffset val="100"/>
        <c:noMultiLvlLbl val="0"/>
      </c:catAx>
      <c:valAx>
        <c:axId val="82257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25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Инф!$K$15</c:f>
              <c:numCache>
                <c:formatCode>0%</c:formatCode>
                <c:ptCount val="1"/>
                <c:pt idx="0">
                  <c:v>0.60169491525423724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Инф!$J$15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30336"/>
        <c:axId val="82317312"/>
      </c:barChart>
      <c:catAx>
        <c:axId val="836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317312"/>
        <c:crosses val="autoZero"/>
        <c:auto val="1"/>
        <c:lblAlgn val="ctr"/>
        <c:lblOffset val="100"/>
        <c:noMultiLvlLbl val="0"/>
      </c:catAx>
      <c:valAx>
        <c:axId val="823173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3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(А.яз!$K$15,А.яз!$K$29)</c:f>
              <c:numCache>
                <c:formatCode>0%</c:formatCode>
                <c:ptCount val="2"/>
                <c:pt idx="0">
                  <c:v>0.63888888888888884</c:v>
                </c:pt>
                <c:pt idx="1">
                  <c:v>0.52258064516129032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(А.яз!$J$15,А.яз!$J$29)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60576"/>
        <c:axId val="83962112"/>
      </c:barChart>
      <c:catAx>
        <c:axId val="8396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962112"/>
        <c:crosses val="autoZero"/>
        <c:auto val="1"/>
        <c:lblAlgn val="ctr"/>
        <c:lblOffset val="100"/>
        <c:noMultiLvlLbl val="0"/>
      </c:catAx>
      <c:valAx>
        <c:axId val="83962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9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Изо!$K$18</c:f>
              <c:numCache>
                <c:formatCode>0%</c:formatCode>
                <c:ptCount val="1"/>
                <c:pt idx="0">
                  <c:v>0.80373831775700932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85760"/>
        <c:axId val="84087552"/>
      </c:barChart>
      <c:catAx>
        <c:axId val="840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87552"/>
        <c:crosses val="autoZero"/>
        <c:auto val="1"/>
        <c:lblAlgn val="ctr"/>
        <c:lblOffset val="100"/>
        <c:noMultiLvlLbl val="0"/>
      </c:catAx>
      <c:valAx>
        <c:axId val="84087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08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Муз!$K$18</c:f>
              <c:numCache>
                <c:formatCode>0%</c:formatCode>
                <c:ptCount val="1"/>
                <c:pt idx="0">
                  <c:v>0.77570093457943923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37088"/>
        <c:axId val="84138624"/>
      </c:barChart>
      <c:catAx>
        <c:axId val="84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138624"/>
        <c:crosses val="autoZero"/>
        <c:auto val="1"/>
        <c:lblAlgn val="ctr"/>
        <c:lblOffset val="100"/>
        <c:noMultiLvlLbl val="0"/>
      </c:catAx>
      <c:valAx>
        <c:axId val="841386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13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(Лит!$K$15,Лит!$K$27,Лит!$K$39,Лит!$K$51,Лит!$K$63)</c:f>
              <c:numCache>
                <c:formatCode>0%</c:formatCode>
                <c:ptCount val="5"/>
                <c:pt idx="0">
                  <c:v>0.61194029850746268</c:v>
                </c:pt>
                <c:pt idx="1">
                  <c:v>0.66666666666666663</c:v>
                </c:pt>
                <c:pt idx="2">
                  <c:v>0.59259259259259256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(Лит!$J$15,Лит!$J$27,Лит!$J$39,Лит!$J$51,Лит!$J$63)</c:f>
              <c:numCache>
                <c:formatCode>0%</c:formatCode>
                <c:ptCount val="5"/>
                <c:pt idx="0">
                  <c:v>0.9850746268656716</c:v>
                </c:pt>
                <c:pt idx="1">
                  <c:v>0.98550724637681164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17792"/>
        <c:axId val="74060544"/>
      </c:barChart>
      <c:catAx>
        <c:axId val="740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060544"/>
        <c:crosses val="autoZero"/>
        <c:auto val="1"/>
        <c:lblAlgn val="ctr"/>
        <c:lblOffset val="100"/>
        <c:noMultiLvlLbl val="0"/>
      </c:catAx>
      <c:valAx>
        <c:axId val="74060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017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('Ф-ра'!$D$5,'Ф-ра'!$D$19)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('Ф-ра'!$K$17,'Ф-ра'!$K$30)</c:f>
              <c:numCache>
                <c:formatCode>0%</c:formatCode>
                <c:ptCount val="2"/>
                <c:pt idx="0">
                  <c:v>0.85526315789473684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('Ф-ра'!$D$5,'Ф-ра'!$D$19)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('Ф-ра'!$J$17,'Ф-ра'!$J$30)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00448"/>
        <c:axId val="81933056"/>
      </c:barChart>
      <c:catAx>
        <c:axId val="842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933056"/>
        <c:crosses val="autoZero"/>
        <c:auto val="1"/>
        <c:lblAlgn val="ctr"/>
        <c:lblOffset val="100"/>
        <c:noMultiLvlLbl val="0"/>
      </c:catAx>
      <c:valAx>
        <c:axId val="819330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2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 качества   знаний   и   успеваемости   по   предметам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Анализ!$B$5:$X$5</c:f>
              <c:numCache>
                <c:formatCode>0%</c:formatCode>
                <c:ptCount val="22"/>
                <c:pt idx="0">
                  <c:v>0.51832460732984298</c:v>
                </c:pt>
                <c:pt idx="1">
                  <c:v>0.62631578947368416</c:v>
                </c:pt>
                <c:pt idx="2">
                  <c:v>0.5706806282722513</c:v>
                </c:pt>
                <c:pt idx="3">
                  <c:v>0.63212435233160624</c:v>
                </c:pt>
                <c:pt idx="4">
                  <c:v>0.54450261780104714</c:v>
                </c:pt>
                <c:pt idx="5">
                  <c:v>0.5759162303664922</c:v>
                </c:pt>
                <c:pt idx="6">
                  <c:v>0.8214285714285714</c:v>
                </c:pt>
                <c:pt idx="7">
                  <c:v>0.59322033898305082</c:v>
                </c:pt>
                <c:pt idx="8">
                  <c:v>0.63636363636363635</c:v>
                </c:pt>
                <c:pt idx="9">
                  <c:v>0.6785714285714286</c:v>
                </c:pt>
                <c:pt idx="10">
                  <c:v>0.65753424657534243</c:v>
                </c:pt>
                <c:pt idx="11">
                  <c:v>0.83673469387755106</c:v>
                </c:pt>
                <c:pt idx="12">
                  <c:v>0.7584269662921348</c:v>
                </c:pt>
                <c:pt idx="13">
                  <c:v>0.75438596491228072</c:v>
                </c:pt>
                <c:pt idx="14">
                  <c:v>0.65476190476190477</c:v>
                </c:pt>
                <c:pt idx="15">
                  <c:v>0.54973821989528793</c:v>
                </c:pt>
                <c:pt idx="16">
                  <c:v>0.71755725190839692</c:v>
                </c:pt>
                <c:pt idx="17">
                  <c:v>0.60169491525423724</c:v>
                </c:pt>
                <c:pt idx="18">
                  <c:v>0.83720930232558144</c:v>
                </c:pt>
                <c:pt idx="19">
                  <c:v>0.80373831775700932</c:v>
                </c:pt>
                <c:pt idx="20">
                  <c:v>0.77570093457943923</c:v>
                </c:pt>
                <c:pt idx="21">
                  <c:v>0.88297872340425532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Анализ!$B$6:$X$6</c:f>
              <c:numCache>
                <c:formatCode>0%</c:formatCode>
                <c:ptCount val="22"/>
                <c:pt idx="0">
                  <c:v>0.99476439790575921</c:v>
                </c:pt>
                <c:pt idx="1">
                  <c:v>0.98947368421052628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56096"/>
        <c:axId val="82357632"/>
      </c:barChart>
      <c:catAx>
        <c:axId val="823560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prstDash val="solid"/>
          </a:ln>
        </c:spPr>
        <c:crossAx val="82357632"/>
        <c:crosses val="autoZero"/>
        <c:auto val="1"/>
        <c:lblAlgn val="ctr"/>
        <c:lblOffset val="100"/>
        <c:noMultiLvlLbl val="0"/>
      </c:catAx>
      <c:valAx>
        <c:axId val="82357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35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(К.яз!$K$15,К.яз!$K$27,К.яз!$K$39)</c:f>
              <c:numCache>
                <c:formatCode>0%</c:formatCode>
                <c:ptCount val="3"/>
                <c:pt idx="0">
                  <c:v>0.55238095238095242</c:v>
                </c:pt>
                <c:pt idx="1">
                  <c:v>0.59302325581395354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(К.яз!$J$15,К.яз!$J$27,К.яз!$J$39)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10016"/>
        <c:axId val="76311552"/>
      </c:barChart>
      <c:catAx>
        <c:axId val="76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311552"/>
        <c:crosses val="autoZero"/>
        <c:auto val="1"/>
        <c:lblAlgn val="ctr"/>
        <c:lblOffset val="100"/>
        <c:noMultiLvlLbl val="0"/>
      </c:catAx>
      <c:valAx>
        <c:axId val="76311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31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(Каб.лит!$K$15,Каб.лит!$K$27,Каб.лит!$K$39)</c:f>
              <c:numCache>
                <c:formatCode>0%</c:formatCode>
                <c:ptCount val="3"/>
                <c:pt idx="0">
                  <c:v>0.64485981308411211</c:v>
                </c:pt>
                <c:pt idx="1">
                  <c:v>0.61627906976744184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(Каб.лит!$J$15,Каб.лит!$J$27,Каб.лит!$J$39)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50432"/>
        <c:axId val="76051968"/>
      </c:barChart>
      <c:catAx>
        <c:axId val="760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51968"/>
        <c:crosses val="autoZero"/>
        <c:auto val="1"/>
        <c:lblAlgn val="ctr"/>
        <c:lblOffset val="100"/>
        <c:noMultiLvlLbl val="0"/>
      </c:catAx>
      <c:valAx>
        <c:axId val="760519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05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(А.яз!$K$15,А.яз!$K$29)</c:f>
              <c:numCache>
                <c:formatCode>0%</c:formatCode>
                <c:ptCount val="2"/>
                <c:pt idx="0">
                  <c:v>0.63888888888888884</c:v>
                </c:pt>
                <c:pt idx="1">
                  <c:v>0.52258064516129032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(А.яз!$D$5,А.яз!$D$17)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(А.яз!$J$15,А.яз!$J$29)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19424"/>
        <c:axId val="76125312"/>
      </c:barChart>
      <c:catAx>
        <c:axId val="761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125312"/>
        <c:crosses val="autoZero"/>
        <c:auto val="1"/>
        <c:lblAlgn val="ctr"/>
        <c:lblOffset val="100"/>
        <c:noMultiLvlLbl val="0"/>
      </c:catAx>
      <c:valAx>
        <c:axId val="761253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119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aseline="0"/>
              <a:t>% качества  знаний  и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(Мат!$K$15,Мат!$K$27,Мат!$K$39,Мат!$K$51)</c:f>
              <c:numCache>
                <c:formatCode>0%</c:formatCode>
                <c:ptCount val="4"/>
                <c:pt idx="0">
                  <c:v>0.56666666666666665</c:v>
                </c:pt>
                <c:pt idx="1">
                  <c:v>0.47058823529411764</c:v>
                </c:pt>
                <c:pt idx="2">
                  <c:v>0.70270270270270274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(Мат!$J$15,Мат!$J$27,Мат!$J$39,Мат!$J$51)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32960"/>
        <c:axId val="76234752"/>
      </c:barChart>
      <c:catAx>
        <c:axId val="762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234752"/>
        <c:crosses val="autoZero"/>
        <c:auto val="1"/>
        <c:lblAlgn val="ctr"/>
        <c:lblOffset val="100"/>
        <c:noMultiLvlLbl val="0"/>
      </c:catAx>
      <c:valAx>
        <c:axId val="76234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23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(ОБЖ!$K$15,ОБЖ!$K$27,ОБЖ!$K$39,ОБЖ!$K$51,ОБЖ!$K$63)</c:f>
              <c:numCache>
                <c:formatCode>0%</c:formatCode>
                <c:ptCount val="5"/>
                <c:pt idx="0">
                  <c:v>0.8214285714285714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(ОБЖ!$J$15,ОБЖ!$J$27,ОБЖ!$J$39,ОБЖ!$J$51,ОБЖ!$J$63)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32128"/>
        <c:axId val="76433664"/>
      </c:barChart>
      <c:catAx>
        <c:axId val="764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33664"/>
        <c:crosses val="autoZero"/>
        <c:auto val="1"/>
        <c:lblAlgn val="ctr"/>
        <c:lblOffset val="100"/>
        <c:noMultiLvlLbl val="0"/>
      </c:catAx>
      <c:valAx>
        <c:axId val="76433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432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9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(Ист!$K$15,Ист!$K$27,Ист!$K$39)</c:f>
              <c:numCache>
                <c:formatCode>0%</c:formatCode>
                <c:ptCount val="3"/>
                <c:pt idx="0">
                  <c:v>0.54651162790697672</c:v>
                </c:pt>
                <c:pt idx="1">
                  <c:v>0.63736263736263732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(Ист!$J$15,Ист!$J$27,Ист!$J$39)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89472"/>
        <c:axId val="82091008"/>
      </c:barChart>
      <c:catAx>
        <c:axId val="820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091008"/>
        <c:crosses val="autoZero"/>
        <c:auto val="1"/>
        <c:lblAlgn val="ctr"/>
        <c:lblOffset val="100"/>
        <c:noMultiLvlLbl val="0"/>
      </c:catAx>
      <c:valAx>
        <c:axId val="82091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08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(Общ!$K$15,Общ!$K$27,Общ!$K$39)</c:f>
              <c:numCache>
                <c:formatCode>0%</c:formatCode>
                <c:ptCount val="3"/>
                <c:pt idx="0">
                  <c:v>0.5</c:v>
                </c:pt>
                <c:pt idx="1">
                  <c:v>0.70192307692307687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(Общ!$J$15,Общ!$J$27,Общ!$J$39)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11872"/>
        <c:axId val="81826944"/>
      </c:barChart>
      <c:catAx>
        <c:axId val="821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26944"/>
        <c:crosses val="autoZero"/>
        <c:auto val="1"/>
        <c:lblAlgn val="ctr"/>
        <c:lblOffset val="100"/>
        <c:noMultiLvlLbl val="0"/>
      </c:catAx>
      <c:valAx>
        <c:axId val="81826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11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32</xdr:row>
      <xdr:rowOff>9525</xdr:rowOff>
    </xdr:from>
    <xdr:to>
      <xdr:col>12</xdr:col>
      <xdr:colOff>114300</xdr:colOff>
      <xdr:row>46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13</xdr:row>
      <xdr:rowOff>9525</xdr:rowOff>
    </xdr:from>
    <xdr:to>
      <xdr:col>10</xdr:col>
      <xdr:colOff>38100</xdr:colOff>
      <xdr:row>23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9525</xdr:rowOff>
    </xdr:from>
    <xdr:to>
      <xdr:col>10</xdr:col>
      <xdr:colOff>38100</xdr:colOff>
      <xdr:row>25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9525</xdr:rowOff>
    </xdr:from>
    <xdr:to>
      <xdr:col>9</xdr:col>
      <xdr:colOff>304800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16</xdr:row>
      <xdr:rowOff>9525</xdr:rowOff>
    </xdr:from>
    <xdr:to>
      <xdr:col>10</xdr:col>
      <xdr:colOff>38100</xdr:colOff>
      <xdr:row>26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9525</xdr:rowOff>
    </xdr:from>
    <xdr:to>
      <xdr:col>10</xdr:col>
      <xdr:colOff>600075</xdr:colOff>
      <xdr:row>44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9525</xdr:rowOff>
    </xdr:from>
    <xdr:to>
      <xdr:col>10</xdr:col>
      <xdr:colOff>600075</xdr:colOff>
      <xdr:row>47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180975</xdr:rowOff>
    </xdr:from>
    <xdr:to>
      <xdr:col>24</xdr:col>
      <xdr:colOff>0</xdr:colOff>
      <xdr:row>22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9525</xdr:rowOff>
    </xdr:from>
    <xdr:to>
      <xdr:col>10</xdr:col>
      <xdr:colOff>600075</xdr:colOff>
      <xdr:row>46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53</xdr:row>
      <xdr:rowOff>9525</xdr:rowOff>
    </xdr:from>
    <xdr:to>
      <xdr:col>11</xdr:col>
      <xdr:colOff>561975</xdr:colOff>
      <xdr:row>67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topLeftCell="A13" workbookViewId="0">
      <selection activeCell="V23" sqref="V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23.25" customHeight="1" x14ac:dyDescent="0.25">
      <c r="A1" s="10"/>
      <c r="B1" s="46" t="s">
        <v>19</v>
      </c>
      <c r="C1" s="47"/>
      <c r="D1" s="47"/>
      <c r="E1" s="47"/>
      <c r="F1" s="47" t="s">
        <v>63</v>
      </c>
      <c r="G1" s="47"/>
      <c r="H1" s="47"/>
      <c r="I1" s="47"/>
      <c r="J1" s="47"/>
      <c r="K1" s="47"/>
      <c r="L1" s="48"/>
      <c r="M1" s="49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20</v>
      </c>
      <c r="E3" s="53"/>
      <c r="F3" s="53"/>
      <c r="G3" s="53"/>
      <c r="H3" s="53"/>
      <c r="I3" s="54"/>
      <c r="J3" s="10"/>
      <c r="K3" s="55" t="s">
        <v>86</v>
      </c>
      <c r="L3" s="56"/>
      <c r="M3" s="57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70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90</v>
      </c>
      <c r="C8" s="4">
        <v>18</v>
      </c>
      <c r="D8" s="4">
        <v>3</v>
      </c>
      <c r="E8" s="4">
        <v>4</v>
      </c>
      <c r="F8" s="4">
        <v>11</v>
      </c>
      <c r="G8" s="4">
        <v>0</v>
      </c>
      <c r="H8" s="4"/>
      <c r="I8" s="4"/>
      <c r="J8" s="19">
        <f>SUM(D8:F8)/SUM(D8:G8)</f>
        <v>1</v>
      </c>
      <c r="K8" s="19">
        <f>SUM(D8:E8)/SUM(D8:G8)</f>
        <v>0.3888888888888889</v>
      </c>
      <c r="L8" s="19">
        <f>(D8+E8*0.64+F8*0.36+G8*0.16)/(D8+E8+F8+G8+I8)</f>
        <v>0.52888888888888885</v>
      </c>
      <c r="M8" s="20">
        <f>(D8*5+E8*4+F8*3+G8*2)/SUM(D8:H8)</f>
        <v>3.5555555555555554</v>
      </c>
      <c r="N8" s="15"/>
      <c r="O8" s="4">
        <v>48</v>
      </c>
      <c r="P8" s="4">
        <v>48</v>
      </c>
      <c r="Q8" s="4">
        <v>2</v>
      </c>
      <c r="R8" s="4">
        <v>2</v>
      </c>
      <c r="S8" s="4">
        <v>2</v>
      </c>
      <c r="T8" s="4">
        <v>2</v>
      </c>
      <c r="U8" s="4">
        <v>2</v>
      </c>
      <c r="V8" s="4">
        <v>2</v>
      </c>
    </row>
    <row r="9" spans="1:22" x14ac:dyDescent="0.25">
      <c r="A9" s="16">
        <v>2</v>
      </c>
      <c r="B9" s="5" t="s">
        <v>98</v>
      </c>
      <c r="C9" s="4">
        <v>15</v>
      </c>
      <c r="D9" s="4">
        <v>1</v>
      </c>
      <c r="E9" s="4">
        <v>3</v>
      </c>
      <c r="F9" s="4">
        <v>10</v>
      </c>
      <c r="G9" s="4">
        <v>1</v>
      </c>
      <c r="H9" s="4"/>
      <c r="I9" s="4"/>
      <c r="J9" s="19">
        <f t="shared" ref="J9:J15" si="0">SUM(D9:F9)/SUM(D9:G9)</f>
        <v>0.93333333333333335</v>
      </c>
      <c r="K9" s="19">
        <f t="shared" ref="K9:K15" si="1">SUM(D9:E9)/SUM(D9:G9)</f>
        <v>0.26666666666666666</v>
      </c>
      <c r="L9" s="19">
        <f t="shared" ref="L9:L15" si="2">(D9+E9*0.64+F9*0.36+G9*0.16)/(D9+E9+F9+G9+I9)</f>
        <v>0.4453333333333333</v>
      </c>
      <c r="M9" s="20">
        <f t="shared" ref="M9:M15" si="3">(D9*5+E9*4+F9*3+G9*2)/SUM(D9:H9)</f>
        <v>3.2666666666666666</v>
      </c>
      <c r="N9" s="21"/>
      <c r="O9" s="4">
        <v>32</v>
      </c>
      <c r="P9" s="4">
        <v>32</v>
      </c>
      <c r="Q9" s="4">
        <v>1</v>
      </c>
      <c r="R9" s="4">
        <v>1</v>
      </c>
      <c r="S9" s="4">
        <v>0</v>
      </c>
      <c r="T9" s="4">
        <v>0</v>
      </c>
      <c r="U9" s="4">
        <v>2</v>
      </c>
      <c r="V9" s="4">
        <v>2</v>
      </c>
    </row>
    <row r="10" spans="1:22" x14ac:dyDescent="0.25">
      <c r="A10" s="16">
        <v>3</v>
      </c>
      <c r="B10" s="5" t="s">
        <v>91</v>
      </c>
      <c r="C10" s="4">
        <v>19</v>
      </c>
      <c r="D10" s="4">
        <v>6</v>
      </c>
      <c r="E10" s="4">
        <v>8</v>
      </c>
      <c r="F10" s="4">
        <v>5</v>
      </c>
      <c r="G10" s="4">
        <v>0</v>
      </c>
      <c r="H10" s="4"/>
      <c r="I10" s="4"/>
      <c r="J10" s="19">
        <f t="shared" si="0"/>
        <v>1</v>
      </c>
      <c r="K10" s="19">
        <f t="shared" si="1"/>
        <v>0.73684210526315785</v>
      </c>
      <c r="L10" s="19">
        <f t="shared" si="2"/>
        <v>0.68</v>
      </c>
      <c r="M10" s="20">
        <f t="shared" si="3"/>
        <v>4.0526315789473681</v>
      </c>
      <c r="N10" s="21"/>
      <c r="O10" s="4">
        <v>24</v>
      </c>
      <c r="P10" s="4">
        <v>24</v>
      </c>
      <c r="Q10" s="4">
        <v>1</v>
      </c>
      <c r="R10" s="4">
        <v>1</v>
      </c>
      <c r="S10" s="4">
        <v>0</v>
      </c>
      <c r="T10" s="4">
        <v>0</v>
      </c>
      <c r="U10" s="4">
        <v>2</v>
      </c>
      <c r="V10" s="4">
        <v>2</v>
      </c>
    </row>
    <row r="11" spans="1:22" x14ac:dyDescent="0.25">
      <c r="A11" s="16">
        <v>4</v>
      </c>
      <c r="B11" s="5" t="s">
        <v>100</v>
      </c>
      <c r="C11" s="4">
        <v>16</v>
      </c>
      <c r="D11" s="4">
        <v>3</v>
      </c>
      <c r="E11" s="4">
        <v>5</v>
      </c>
      <c r="F11" s="4">
        <v>8</v>
      </c>
      <c r="G11" s="4">
        <v>0</v>
      </c>
      <c r="H11" s="4"/>
      <c r="I11" s="4"/>
      <c r="J11" s="19">
        <f t="shared" si="0"/>
        <v>1</v>
      </c>
      <c r="K11" s="19">
        <f t="shared" si="1"/>
        <v>0.5</v>
      </c>
      <c r="L11" s="19">
        <f t="shared" si="2"/>
        <v>0.5675</v>
      </c>
      <c r="M11" s="20">
        <f t="shared" si="3"/>
        <v>3.6875</v>
      </c>
      <c r="N11" s="21"/>
      <c r="O11" s="4">
        <v>24</v>
      </c>
      <c r="P11" s="4">
        <v>24</v>
      </c>
      <c r="Q11" s="4">
        <v>1</v>
      </c>
      <c r="R11" s="4">
        <v>1</v>
      </c>
      <c r="S11" s="4">
        <v>0</v>
      </c>
      <c r="T11" s="4">
        <v>0</v>
      </c>
      <c r="U11" s="4">
        <v>2</v>
      </c>
      <c r="V11" s="4">
        <v>2</v>
      </c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68</v>
      </c>
      <c r="D15" s="6">
        <f t="shared" ref="D15:I15" si="4">SUM(D8:D14)</f>
        <v>13</v>
      </c>
      <c r="E15" s="6">
        <f t="shared" si="4"/>
        <v>20</v>
      </c>
      <c r="F15" s="6">
        <f t="shared" si="4"/>
        <v>34</v>
      </c>
      <c r="G15" s="6">
        <f t="shared" si="4"/>
        <v>1</v>
      </c>
      <c r="H15" s="6">
        <f t="shared" si="4"/>
        <v>0</v>
      </c>
      <c r="I15" s="6">
        <f t="shared" si="4"/>
        <v>0</v>
      </c>
      <c r="J15" s="9">
        <f t="shared" si="0"/>
        <v>0.98529411764705888</v>
      </c>
      <c r="K15" s="8">
        <f t="shared" si="1"/>
        <v>0.48529411764705882</v>
      </c>
      <c r="L15" s="7">
        <f t="shared" si="2"/>
        <v>0.56176470588235283</v>
      </c>
      <c r="M15" s="22">
        <f t="shared" si="3"/>
        <v>3.6617647058823528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71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95</v>
      </c>
      <c r="C20" s="4">
        <v>18</v>
      </c>
      <c r="D20" s="4">
        <v>3</v>
      </c>
      <c r="E20" s="4">
        <v>6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</v>
      </c>
      <c r="L20" s="19">
        <f>(D20+E20*0.64+F20*0.36+G20*0.16)/(D20+E20+F20+G20+I20)</f>
        <v>0.56000000000000005</v>
      </c>
      <c r="M20" s="20">
        <f>(D20*5+E20*4+F20*3+G20*2)/SUM(D20:H20)</f>
        <v>3.6666666666666665</v>
      </c>
      <c r="N20" s="15"/>
      <c r="O20" s="4">
        <v>40</v>
      </c>
      <c r="P20" s="4">
        <v>39</v>
      </c>
      <c r="Q20" s="4">
        <v>2</v>
      </c>
      <c r="R20" s="4">
        <v>2</v>
      </c>
      <c r="S20" s="4">
        <v>1</v>
      </c>
      <c r="T20" s="4">
        <v>1</v>
      </c>
      <c r="U20" s="4">
        <v>2</v>
      </c>
      <c r="V20" s="4">
        <v>2</v>
      </c>
    </row>
    <row r="21" spans="1:22" x14ac:dyDescent="0.25">
      <c r="A21" s="16">
        <v>2</v>
      </c>
      <c r="B21" s="5" t="s">
        <v>89</v>
      </c>
      <c r="C21" s="4">
        <v>19</v>
      </c>
      <c r="D21" s="4">
        <v>1</v>
      </c>
      <c r="E21" s="4">
        <v>10</v>
      </c>
      <c r="F21" s="4">
        <v>8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0.57894736842105265</v>
      </c>
      <c r="L21" s="19">
        <f t="shared" ref="L21:L27" si="8">(D21+E21*0.64+F21*0.36+G21*0.16)/(D21+E21+F21+G21+I21)</f>
        <v>0.54105263157894745</v>
      </c>
      <c r="M21" s="20">
        <f t="shared" ref="M21:M27" si="9">(D21*5+E21*4+F21*3+G21*2)/SUM(D21:H21)</f>
        <v>3.6315789473684212</v>
      </c>
      <c r="N21" s="21"/>
      <c r="O21" s="4">
        <v>40</v>
      </c>
      <c r="P21" s="4">
        <v>39</v>
      </c>
      <c r="Q21" s="4">
        <v>2</v>
      </c>
      <c r="R21" s="4">
        <v>2</v>
      </c>
      <c r="S21" s="4">
        <v>1</v>
      </c>
      <c r="T21" s="4">
        <v>1</v>
      </c>
      <c r="U21" s="4">
        <v>2</v>
      </c>
      <c r="V21" s="4">
        <v>2</v>
      </c>
    </row>
    <row r="22" spans="1:22" x14ac:dyDescent="0.25">
      <c r="A22" s="16">
        <v>3</v>
      </c>
      <c r="B22" s="5" t="s">
        <v>97</v>
      </c>
      <c r="C22" s="4">
        <v>19</v>
      </c>
      <c r="D22" s="4">
        <v>5</v>
      </c>
      <c r="E22" s="4">
        <v>5</v>
      </c>
      <c r="F22" s="4">
        <v>9</v>
      </c>
      <c r="G22" s="4">
        <v>0</v>
      </c>
      <c r="H22" s="4"/>
      <c r="I22" s="4"/>
      <c r="J22" s="19">
        <f t="shared" si="6"/>
        <v>1</v>
      </c>
      <c r="K22" s="19">
        <f t="shared" si="7"/>
        <v>0.52631578947368418</v>
      </c>
      <c r="L22" s="19">
        <f t="shared" si="8"/>
        <v>0.6021052631578947</v>
      </c>
      <c r="M22" s="20">
        <f t="shared" si="9"/>
        <v>3.7894736842105261</v>
      </c>
      <c r="N22" s="21"/>
      <c r="O22" s="4">
        <v>32</v>
      </c>
      <c r="P22" s="4">
        <v>32</v>
      </c>
      <c r="Q22" s="4">
        <v>2</v>
      </c>
      <c r="R22" s="4">
        <v>2</v>
      </c>
      <c r="S22" s="4">
        <v>1</v>
      </c>
      <c r="T22" s="4">
        <v>1</v>
      </c>
      <c r="U22" s="4">
        <v>0</v>
      </c>
      <c r="V22" s="4">
        <v>0</v>
      </c>
    </row>
    <row r="23" spans="1:22" x14ac:dyDescent="0.25">
      <c r="A23" s="16">
        <v>4</v>
      </c>
      <c r="B23" s="5">
        <v>11</v>
      </c>
      <c r="C23" s="4">
        <v>13</v>
      </c>
      <c r="D23" s="4">
        <v>3</v>
      </c>
      <c r="E23" s="4">
        <v>8</v>
      </c>
      <c r="F23" s="4">
        <v>2</v>
      </c>
      <c r="G23" s="4">
        <v>0</v>
      </c>
      <c r="H23" s="4"/>
      <c r="I23" s="4"/>
      <c r="J23" s="19">
        <f t="shared" si="6"/>
        <v>1</v>
      </c>
      <c r="K23" s="19">
        <f t="shared" si="7"/>
        <v>0.84615384615384615</v>
      </c>
      <c r="L23" s="19">
        <f t="shared" si="8"/>
        <v>0.68000000000000016</v>
      </c>
      <c r="M23" s="20">
        <f t="shared" si="9"/>
        <v>4.0769230769230766</v>
      </c>
      <c r="N23" s="21"/>
      <c r="O23" s="4">
        <v>32</v>
      </c>
      <c r="P23" s="4">
        <v>32</v>
      </c>
      <c r="Q23" s="4">
        <v>1</v>
      </c>
      <c r="R23" s="4">
        <v>1</v>
      </c>
      <c r="S23" s="4">
        <v>0</v>
      </c>
      <c r="T23" s="4">
        <v>0</v>
      </c>
      <c r="U23" s="4">
        <v>2</v>
      </c>
      <c r="V23" s="4">
        <v>2</v>
      </c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69</v>
      </c>
      <c r="D27" s="6">
        <f t="shared" ref="D27:I27" si="10">SUM(D20:D26)</f>
        <v>12</v>
      </c>
      <c r="E27" s="6">
        <f t="shared" si="10"/>
        <v>29</v>
      </c>
      <c r="F27" s="6">
        <f t="shared" si="10"/>
        <v>28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0.59420289855072461</v>
      </c>
      <c r="L27" s="7">
        <f t="shared" si="8"/>
        <v>0.58898550724637677</v>
      </c>
      <c r="M27" s="22">
        <f t="shared" si="9"/>
        <v>3.7681159420289854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 t="s">
        <v>78</v>
      </c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 t="s">
        <v>96</v>
      </c>
      <c r="C32" s="4">
        <v>18</v>
      </c>
      <c r="D32" s="4">
        <v>3</v>
      </c>
      <c r="E32" s="4">
        <v>6</v>
      </c>
      <c r="F32" s="4">
        <v>9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0.5</v>
      </c>
      <c r="L32" s="19">
        <f>(D32+E32*0.64+F32*0.36+G32*0.16)/(D32+E32+F32+G32+I32)</f>
        <v>0.56000000000000005</v>
      </c>
      <c r="M32" s="20">
        <f>(D32*5+E32*4+F32*3+G32*2)/SUM(D32:H32)</f>
        <v>3.6666666666666665</v>
      </c>
      <c r="N32" s="15"/>
      <c r="O32" s="4">
        <v>42</v>
      </c>
      <c r="P32" s="4">
        <v>42</v>
      </c>
      <c r="Q32" s="4">
        <v>1</v>
      </c>
      <c r="R32" s="39">
        <v>1</v>
      </c>
      <c r="S32" s="4">
        <v>1</v>
      </c>
      <c r="T32" s="4">
        <v>1</v>
      </c>
      <c r="U32" s="4">
        <v>5</v>
      </c>
      <c r="V32" s="4">
        <v>5</v>
      </c>
    </row>
    <row r="33" spans="1:22" x14ac:dyDescent="0.25">
      <c r="A33" s="16">
        <v>2</v>
      </c>
      <c r="B33" s="5">
        <v>8</v>
      </c>
      <c r="C33" s="4">
        <v>22</v>
      </c>
      <c r="D33" s="4">
        <v>1</v>
      </c>
      <c r="E33" s="4">
        <v>9</v>
      </c>
      <c r="F33" s="4">
        <v>12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0.45454545454545453</v>
      </c>
      <c r="L33" s="19">
        <f t="shared" ref="L33:L39" si="14">(D33+E33*0.64+F33*0.36+G33*0.16)/(D33+E33+F33+G33+I33)</f>
        <v>0.50363636363636366</v>
      </c>
      <c r="M33" s="20">
        <f t="shared" ref="M33:M39" si="15">(D33*5+E33*4+F33*3+G33*2)/SUM(D33:H33)</f>
        <v>3.5</v>
      </c>
      <c r="N33" s="21"/>
      <c r="O33" s="4">
        <v>22</v>
      </c>
      <c r="P33" s="4">
        <v>22</v>
      </c>
      <c r="Q33" s="4">
        <v>1</v>
      </c>
      <c r="R33" s="39">
        <v>1</v>
      </c>
      <c r="S33" s="4">
        <v>1</v>
      </c>
      <c r="T33" s="4">
        <v>1</v>
      </c>
      <c r="U33" s="4">
        <v>0</v>
      </c>
      <c r="V33" s="4">
        <v>0</v>
      </c>
    </row>
    <row r="34" spans="1:22" x14ac:dyDescent="0.25">
      <c r="A34" s="16">
        <v>3</v>
      </c>
      <c r="B34" s="5">
        <v>10</v>
      </c>
      <c r="C34" s="4">
        <v>14</v>
      </c>
      <c r="D34" s="4">
        <v>1</v>
      </c>
      <c r="E34" s="4">
        <v>5</v>
      </c>
      <c r="F34" s="4">
        <v>8</v>
      </c>
      <c r="G34" s="4">
        <v>0</v>
      </c>
      <c r="H34" s="4"/>
      <c r="I34" s="4"/>
      <c r="J34" s="19">
        <f t="shared" si="12"/>
        <v>1</v>
      </c>
      <c r="K34" s="19">
        <f t="shared" si="13"/>
        <v>0.42857142857142855</v>
      </c>
      <c r="L34" s="19">
        <f t="shared" si="14"/>
        <v>0.50571428571428567</v>
      </c>
      <c r="M34" s="20">
        <f t="shared" si="15"/>
        <v>3.5</v>
      </c>
      <c r="N34" s="21"/>
      <c r="O34" s="4">
        <v>45</v>
      </c>
      <c r="P34" s="4">
        <v>54</v>
      </c>
      <c r="Q34" s="4">
        <v>4</v>
      </c>
      <c r="R34" s="39">
        <v>4</v>
      </c>
      <c r="S34" s="4">
        <v>0</v>
      </c>
      <c r="T34" s="4">
        <v>0</v>
      </c>
      <c r="U34" s="4">
        <v>0</v>
      </c>
      <c r="V34" s="4">
        <v>0</v>
      </c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39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39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39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39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54</v>
      </c>
      <c r="D39" s="6">
        <f t="shared" ref="D39:I39" si="16">SUM(D32:D38)</f>
        <v>5</v>
      </c>
      <c r="E39" s="6">
        <f t="shared" si="16"/>
        <v>20</v>
      </c>
      <c r="F39" s="6">
        <f t="shared" si="16"/>
        <v>29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0.46296296296296297</v>
      </c>
      <c r="L39" s="7">
        <f t="shared" si="14"/>
        <v>0.52296296296296296</v>
      </c>
      <c r="M39" s="22">
        <f t="shared" si="15"/>
        <v>3.5555555555555554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64" t="s">
        <v>13</v>
      </c>
      <c r="C53" s="65"/>
      <c r="D53" s="66"/>
      <c r="E53" s="67"/>
      <c r="F53" s="67"/>
      <c r="G53" s="67"/>
      <c r="H53" s="68"/>
      <c r="I53" s="10"/>
      <c r="J53" s="10"/>
      <c r="K53" s="10"/>
      <c r="L53" s="10"/>
      <c r="M53" s="10"/>
      <c r="N53" s="12"/>
      <c r="O53" s="58"/>
      <c r="P53" s="58"/>
      <c r="Q53" s="58"/>
      <c r="R53" s="58"/>
      <c r="S53" s="58"/>
      <c r="T53" s="58"/>
      <c r="U53" s="58"/>
      <c r="V53" s="10"/>
    </row>
    <row r="54" spans="1:22" ht="15.75" x14ac:dyDescent="0.25">
      <c r="A54" s="59" t="s">
        <v>14</v>
      </c>
      <c r="B54" s="59" t="s">
        <v>1</v>
      </c>
      <c r="C54" s="61" t="s">
        <v>2</v>
      </c>
      <c r="D54" s="63" t="s">
        <v>3</v>
      </c>
      <c r="E54" s="63"/>
      <c r="F54" s="63"/>
      <c r="G54" s="63"/>
      <c r="H54" s="61" t="s">
        <v>4</v>
      </c>
      <c r="I54" s="59" t="s">
        <v>5</v>
      </c>
      <c r="J54" s="61" t="s">
        <v>15</v>
      </c>
      <c r="K54" s="61" t="s">
        <v>16</v>
      </c>
      <c r="L54" s="61" t="s">
        <v>6</v>
      </c>
      <c r="M54" s="61" t="s">
        <v>17</v>
      </c>
      <c r="N54" s="15"/>
      <c r="O54" s="69" t="s">
        <v>12</v>
      </c>
      <c r="P54" s="70"/>
      <c r="Q54" s="70"/>
      <c r="R54" s="70"/>
      <c r="S54" s="70"/>
      <c r="T54" s="70"/>
      <c r="U54" s="70"/>
      <c r="V54" s="71"/>
    </row>
    <row r="55" spans="1:22" x14ac:dyDescent="0.25">
      <c r="A55" s="60"/>
      <c r="B55" s="60"/>
      <c r="C55" s="62"/>
      <c r="D55" s="16">
        <v>5</v>
      </c>
      <c r="E55" s="16">
        <v>4</v>
      </c>
      <c r="F55" s="16">
        <v>3</v>
      </c>
      <c r="G55" s="16">
        <v>2</v>
      </c>
      <c r="H55" s="62"/>
      <c r="I55" s="60"/>
      <c r="J55" s="62"/>
      <c r="K55" s="62"/>
      <c r="L55" s="62"/>
      <c r="M55" s="62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72" t="s">
        <v>21</v>
      </c>
      <c r="B63" s="73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79" t="s">
        <v>18</v>
      </c>
      <c r="B64" s="80"/>
      <c r="C64" s="28">
        <f>SUM(C15,C27,C39,C51,C63)</f>
        <v>191</v>
      </c>
      <c r="D64" s="28">
        <f t="shared" ref="D64" si="29">SUM(D15,D27,D39,D51,D63)</f>
        <v>30</v>
      </c>
      <c r="E64" s="28">
        <f t="shared" ref="E64" si="30">SUM(E15,E27,E39,E51,E63)</f>
        <v>69</v>
      </c>
      <c r="F64" s="28">
        <f t="shared" ref="F64" si="31">SUM(F15,F27,F39,F51,F63)</f>
        <v>91</v>
      </c>
      <c r="G64" s="28">
        <f t="shared" ref="G64" si="32">SUM(G15,G27,G39,G51,G63)</f>
        <v>1</v>
      </c>
      <c r="H64" s="28">
        <f t="shared" ref="H64" si="33">SUM(H15,H27,H39,H51,H63)</f>
        <v>0</v>
      </c>
      <c r="I64" s="28">
        <f t="shared" ref="I64" si="34">SUM(I15,I27,I39,I51,I63)</f>
        <v>0</v>
      </c>
      <c r="J64" s="26">
        <f t="shared" si="24"/>
        <v>0.99476439790575921</v>
      </c>
      <c r="K64" s="26">
        <f t="shared" si="25"/>
        <v>0.51832460732984298</v>
      </c>
      <c r="L64" s="26">
        <f t="shared" si="26"/>
        <v>0.56062827225130885</v>
      </c>
      <c r="M64" s="27">
        <f t="shared" si="27"/>
        <v>3.670157068062827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1">
    <mergeCell ref="A64:B64"/>
    <mergeCell ref="J54:J55"/>
    <mergeCell ref="K54:K55"/>
    <mergeCell ref="L54:L55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  <mergeCell ref="K3:M3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8"/>
  <sheetViews>
    <sheetView workbookViewId="0">
      <selection activeCell="R19" sqref="R1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27</v>
      </c>
      <c r="E3" s="53"/>
      <c r="F3" s="53"/>
      <c r="G3" s="53"/>
      <c r="H3" s="53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76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91</v>
      </c>
      <c r="C8" s="4">
        <v>19</v>
      </c>
      <c r="D8" s="4">
        <v>6</v>
      </c>
      <c r="E8" s="4">
        <v>7</v>
      </c>
      <c r="F8" s="4">
        <v>6</v>
      </c>
      <c r="G8" s="4">
        <v>0</v>
      </c>
      <c r="H8" s="4"/>
      <c r="I8" s="4"/>
      <c r="J8" s="19">
        <f>SUM(D8:F8)/SUM(D8:G8)</f>
        <v>1</v>
      </c>
      <c r="K8" s="19">
        <f>SUM(D8:E8)/SUM(D8:G8)</f>
        <v>0.68421052631578949</v>
      </c>
      <c r="L8" s="19">
        <f>(D8+E8*0.64+F8*0.36+G8*0.16)/(D8+E8+F8+G8+I8)</f>
        <v>0.66526315789473689</v>
      </c>
      <c r="M8" s="20">
        <f>(D8*5+E8*4+F8*3+G8*2)/SUM(D8:H8)</f>
        <v>4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100</v>
      </c>
      <c r="C9" s="4">
        <v>16</v>
      </c>
      <c r="D9" s="4">
        <v>5</v>
      </c>
      <c r="E9" s="4">
        <v>4</v>
      </c>
      <c r="F9" s="4">
        <v>7</v>
      </c>
      <c r="G9" s="4">
        <v>0</v>
      </c>
      <c r="H9" s="4"/>
      <c r="I9" s="4"/>
      <c r="J9" s="19">
        <f t="shared" ref="J9:J12" si="0">SUM(D9:F9)/SUM(D9:G9)</f>
        <v>1</v>
      </c>
      <c r="K9" s="19">
        <f t="shared" ref="K9:K12" si="1">SUM(D9:E9)/SUM(D9:G9)</f>
        <v>0.5625</v>
      </c>
      <c r="L9" s="19">
        <f t="shared" ref="L9:L12" si="2">(D9+E9*0.64+F9*0.36+G9*0.16)/(D9+E9+F9+G9+I9)</f>
        <v>0.63</v>
      </c>
      <c r="M9" s="20">
        <f t="shared" ref="M9:M12" si="3">(D9*5+E9*4+F9*3+G9*2)/SUM(D9:H9)</f>
        <v>3.875</v>
      </c>
      <c r="N9" s="21"/>
      <c r="O9" s="4">
        <v>8</v>
      </c>
      <c r="P9" s="4">
        <v>7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72" t="s">
        <v>21</v>
      </c>
      <c r="B12" s="73"/>
      <c r="C12" s="6">
        <f t="shared" ref="C12:I12" si="4">SUM(C8:C11)</f>
        <v>35</v>
      </c>
      <c r="D12" s="6">
        <f t="shared" si="4"/>
        <v>11</v>
      </c>
      <c r="E12" s="6">
        <f t="shared" si="4"/>
        <v>11</v>
      </c>
      <c r="F12" s="6">
        <f t="shared" si="4"/>
        <v>13</v>
      </c>
      <c r="G12" s="6">
        <f t="shared" si="4"/>
        <v>0</v>
      </c>
      <c r="H12" s="6">
        <f t="shared" si="4"/>
        <v>0</v>
      </c>
      <c r="I12" s="6">
        <f t="shared" si="4"/>
        <v>0</v>
      </c>
      <c r="J12" s="9">
        <f t="shared" si="0"/>
        <v>1</v>
      </c>
      <c r="K12" s="8">
        <f t="shared" si="1"/>
        <v>0.62857142857142856</v>
      </c>
      <c r="L12" s="7">
        <f t="shared" si="2"/>
        <v>0.64914285714285713</v>
      </c>
      <c r="M12" s="22">
        <f t="shared" si="3"/>
        <v>3.9428571428571431</v>
      </c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4"/>
      <c r="B13" s="23"/>
      <c r="C13" s="14"/>
      <c r="D13" s="14"/>
      <c r="E13" s="14"/>
      <c r="F13" s="14"/>
      <c r="G13" s="14"/>
      <c r="H13" s="14"/>
      <c r="I13" s="14"/>
      <c r="J13" s="24"/>
      <c r="K13" s="24"/>
      <c r="L13" s="24"/>
      <c r="M13" s="14"/>
      <c r="N13" s="21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A14" s="16">
        <v>2</v>
      </c>
      <c r="B14" s="64" t="s">
        <v>13</v>
      </c>
      <c r="C14" s="65"/>
      <c r="D14" s="66" t="s">
        <v>77</v>
      </c>
      <c r="E14" s="67"/>
      <c r="F14" s="67"/>
      <c r="G14" s="67"/>
      <c r="H14" s="68"/>
      <c r="I14" s="10"/>
      <c r="J14" s="10"/>
      <c r="K14" s="10"/>
      <c r="L14" s="10"/>
      <c r="M14" s="10"/>
      <c r="N14" s="21"/>
      <c r="O14" s="14"/>
      <c r="P14" s="14"/>
      <c r="Q14" s="14"/>
      <c r="R14" s="14"/>
      <c r="S14" s="14"/>
      <c r="T14" s="14"/>
      <c r="U14" s="14"/>
      <c r="V14" s="14"/>
    </row>
    <row r="15" spans="1:22" ht="15.75" x14ac:dyDescent="0.25">
      <c r="A15" s="59" t="s">
        <v>14</v>
      </c>
      <c r="B15" s="74" t="s">
        <v>1</v>
      </c>
      <c r="C15" s="76" t="s">
        <v>2</v>
      </c>
      <c r="D15" s="78" t="s">
        <v>3</v>
      </c>
      <c r="E15" s="78"/>
      <c r="F15" s="78"/>
      <c r="G15" s="78"/>
      <c r="H15" s="76" t="s">
        <v>4</v>
      </c>
      <c r="I15" s="74" t="s">
        <v>5</v>
      </c>
      <c r="J15" s="61" t="s">
        <v>15</v>
      </c>
      <c r="K15" s="61" t="s">
        <v>16</v>
      </c>
      <c r="L15" s="61" t="s">
        <v>6</v>
      </c>
      <c r="M15" s="61" t="s">
        <v>17</v>
      </c>
      <c r="N15" s="21"/>
      <c r="O15" s="69" t="s">
        <v>12</v>
      </c>
      <c r="P15" s="70"/>
      <c r="Q15" s="70"/>
      <c r="R15" s="70"/>
      <c r="S15" s="70"/>
      <c r="T15" s="70"/>
      <c r="U15" s="70"/>
      <c r="V15" s="71"/>
    </row>
    <row r="16" spans="1:22" x14ac:dyDescent="0.25">
      <c r="A16" s="60"/>
      <c r="B16" s="75"/>
      <c r="C16" s="77"/>
      <c r="D16" s="4">
        <v>5</v>
      </c>
      <c r="E16" s="4">
        <v>4</v>
      </c>
      <c r="F16" s="4">
        <v>3</v>
      </c>
      <c r="G16" s="4">
        <v>2</v>
      </c>
      <c r="H16" s="77"/>
      <c r="I16" s="75"/>
      <c r="J16" s="62"/>
      <c r="K16" s="62"/>
      <c r="L16" s="62"/>
      <c r="M16" s="62"/>
      <c r="N16" s="21"/>
      <c r="O16" s="17" t="str">
        <f t="shared" ref="O16:V16" si="5">O7</f>
        <v>план</v>
      </c>
      <c r="P16" s="18" t="str">
        <f t="shared" si="5"/>
        <v>дано</v>
      </c>
      <c r="Q16" s="18" t="str">
        <f t="shared" si="5"/>
        <v>к/р</v>
      </c>
      <c r="R16" s="18" t="str">
        <f t="shared" si="5"/>
        <v>дано</v>
      </c>
      <c r="S16" s="18" t="str">
        <f t="shared" si="5"/>
        <v>р/р</v>
      </c>
      <c r="T16" s="18" t="str">
        <f t="shared" si="5"/>
        <v>дано</v>
      </c>
      <c r="U16" s="18" t="str">
        <f t="shared" si="5"/>
        <v>п/р</v>
      </c>
      <c r="V16" s="18" t="str">
        <f t="shared" si="5"/>
        <v>дано</v>
      </c>
    </row>
    <row r="17" spans="1:22" x14ac:dyDescent="0.25">
      <c r="A17" s="16">
        <v>1</v>
      </c>
      <c r="B17" s="4">
        <v>8</v>
      </c>
      <c r="C17" s="4">
        <v>22</v>
      </c>
      <c r="D17" s="4">
        <v>6</v>
      </c>
      <c r="E17" s="4">
        <v>7</v>
      </c>
      <c r="F17" s="4">
        <v>9</v>
      </c>
      <c r="G17" s="4">
        <v>0</v>
      </c>
      <c r="H17" s="4"/>
      <c r="I17" s="4"/>
      <c r="J17" s="19">
        <f>SUM(D17:F17)/SUM(D17:G17)</f>
        <v>1</v>
      </c>
      <c r="K17" s="19">
        <f>SUM(D17:E17)/SUM(D17:G17)</f>
        <v>0.59090909090909094</v>
      </c>
      <c r="L17" s="19">
        <f>(D17+E17*0.64+F17*0.36+G17*0.16)/(D17+E17+F17+G17+I17)</f>
        <v>0.62363636363636366</v>
      </c>
      <c r="M17" s="20">
        <f>(D17*5+E17*4+F17*3+G17*2)/SUM(D17:H17)</f>
        <v>3.8636363636363638</v>
      </c>
      <c r="N17" s="15"/>
      <c r="O17" s="4">
        <v>8</v>
      </c>
      <c r="P17" s="4">
        <v>8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16">
        <v>2</v>
      </c>
      <c r="B18" s="5">
        <v>10</v>
      </c>
      <c r="C18" s="4">
        <v>14</v>
      </c>
      <c r="D18" s="4">
        <v>9</v>
      </c>
      <c r="E18" s="4">
        <v>2</v>
      </c>
      <c r="F18" s="4">
        <v>3</v>
      </c>
      <c r="G18" s="4">
        <v>0</v>
      </c>
      <c r="H18" s="4"/>
      <c r="I18" s="4"/>
      <c r="J18" s="19">
        <f t="shared" ref="J18:J21" si="6">SUM(D18:F18)/SUM(D18:G18)</f>
        <v>1</v>
      </c>
      <c r="K18" s="19">
        <f t="shared" ref="K18:K21" si="7">SUM(D18:E18)/SUM(D18:G18)</f>
        <v>0.7857142857142857</v>
      </c>
      <c r="L18" s="19">
        <f t="shared" ref="L18:L21" si="8">(D18+E18*0.64+F18*0.36+G18*0.16)/(D18+E18+F18+G18+I18)</f>
        <v>0.81142857142857139</v>
      </c>
      <c r="M18" s="20">
        <f t="shared" ref="M18:M21" si="9">(D18*5+E18*4+F18*3+G18*2)/SUM(D18:H18)</f>
        <v>4.4285714285714288</v>
      </c>
      <c r="N18" s="21"/>
      <c r="O18" s="4">
        <v>16</v>
      </c>
      <c r="P18" s="4">
        <v>16</v>
      </c>
      <c r="Q18" s="4">
        <v>2</v>
      </c>
      <c r="R18" s="4">
        <v>2</v>
      </c>
      <c r="S18" s="4"/>
      <c r="T18" s="4"/>
      <c r="U18" s="4"/>
      <c r="V18" s="4"/>
    </row>
    <row r="19" spans="1:22" x14ac:dyDescent="0.25">
      <c r="A19" s="16">
        <v>3</v>
      </c>
      <c r="B19" s="5">
        <v>11</v>
      </c>
      <c r="C19" s="4">
        <v>13</v>
      </c>
      <c r="D19" s="4">
        <v>7</v>
      </c>
      <c r="E19" s="4">
        <v>4</v>
      </c>
      <c r="F19" s="4">
        <v>2</v>
      </c>
      <c r="G19" s="4">
        <v>0</v>
      </c>
      <c r="H19" s="4"/>
      <c r="I19" s="4"/>
      <c r="J19" s="19">
        <f t="shared" si="6"/>
        <v>1</v>
      </c>
      <c r="K19" s="19">
        <f t="shared" si="7"/>
        <v>0.84615384615384615</v>
      </c>
      <c r="L19" s="19">
        <f t="shared" si="8"/>
        <v>0.79076923076923089</v>
      </c>
      <c r="M19" s="20">
        <f t="shared" si="9"/>
        <v>4.384615384615385</v>
      </c>
      <c r="N19" s="21"/>
      <c r="O19" s="4">
        <v>16</v>
      </c>
      <c r="P19" s="4">
        <v>16</v>
      </c>
      <c r="Q19" s="4">
        <v>2</v>
      </c>
      <c r="R19" s="4">
        <v>2</v>
      </c>
      <c r="S19" s="4"/>
      <c r="T19" s="4"/>
      <c r="U19" s="4"/>
      <c r="V19" s="4"/>
    </row>
    <row r="20" spans="1:22" x14ac:dyDescent="0.25">
      <c r="A20" s="16">
        <v>4</v>
      </c>
      <c r="B20" s="5"/>
      <c r="C20" s="4"/>
      <c r="D20" s="4"/>
      <c r="E20" s="4"/>
      <c r="F20" s="4"/>
      <c r="G20" s="4"/>
      <c r="H20" s="4"/>
      <c r="I20" s="4"/>
      <c r="J20" s="19" t="e">
        <f t="shared" si="6"/>
        <v>#DIV/0!</v>
      </c>
      <c r="K20" s="19" t="e">
        <f t="shared" si="7"/>
        <v>#DIV/0!</v>
      </c>
      <c r="L20" s="19" t="e">
        <f t="shared" si="8"/>
        <v>#DIV/0!</v>
      </c>
      <c r="M20" s="20" t="e">
        <f t="shared" si="9"/>
        <v>#DIV/0!</v>
      </c>
      <c r="N20" s="21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72" t="s">
        <v>21</v>
      </c>
      <c r="B21" s="73"/>
      <c r="C21" s="6">
        <f t="shared" ref="C21:I21" si="10">SUM(C17:C20)</f>
        <v>49</v>
      </c>
      <c r="D21" s="6">
        <f t="shared" si="10"/>
        <v>22</v>
      </c>
      <c r="E21" s="6">
        <f t="shared" si="10"/>
        <v>13</v>
      </c>
      <c r="F21" s="6">
        <f t="shared" si="10"/>
        <v>14</v>
      </c>
      <c r="G21" s="6">
        <f t="shared" si="10"/>
        <v>0</v>
      </c>
      <c r="H21" s="6">
        <f t="shared" si="10"/>
        <v>0</v>
      </c>
      <c r="I21" s="6">
        <f t="shared" si="10"/>
        <v>0</v>
      </c>
      <c r="J21" s="9">
        <f t="shared" si="6"/>
        <v>1</v>
      </c>
      <c r="K21" s="8">
        <f t="shared" si="7"/>
        <v>0.7142857142857143</v>
      </c>
      <c r="L21" s="7">
        <f t="shared" si="8"/>
        <v>0.72163265306122448</v>
      </c>
      <c r="M21" s="22">
        <f t="shared" si="9"/>
        <v>4.1632653061224492</v>
      </c>
      <c r="N21" s="2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6">
        <v>3</v>
      </c>
      <c r="B23" s="64" t="s">
        <v>13</v>
      </c>
      <c r="C23" s="65"/>
      <c r="D23" s="66"/>
      <c r="E23" s="67"/>
      <c r="F23" s="67"/>
      <c r="G23" s="67"/>
      <c r="H23" s="68"/>
      <c r="I23" s="10"/>
      <c r="J23" s="10"/>
      <c r="K23" s="10"/>
      <c r="L23" s="10"/>
      <c r="M23" s="10"/>
      <c r="N23" s="12"/>
      <c r="O23" s="58"/>
      <c r="P23" s="58"/>
      <c r="Q23" s="58"/>
      <c r="R23" s="58"/>
      <c r="S23" s="58"/>
      <c r="T23" s="58"/>
      <c r="U23" s="58"/>
      <c r="V23" s="10"/>
    </row>
    <row r="24" spans="1:22" ht="15.75" x14ac:dyDescent="0.25">
      <c r="A24" s="59" t="s">
        <v>14</v>
      </c>
      <c r="B24" s="59" t="s">
        <v>1</v>
      </c>
      <c r="C24" s="61" t="s">
        <v>2</v>
      </c>
      <c r="D24" s="63" t="s">
        <v>3</v>
      </c>
      <c r="E24" s="63"/>
      <c r="F24" s="63"/>
      <c r="G24" s="63"/>
      <c r="H24" s="61" t="s">
        <v>4</v>
      </c>
      <c r="I24" s="59" t="s">
        <v>5</v>
      </c>
      <c r="J24" s="61" t="s">
        <v>15</v>
      </c>
      <c r="K24" s="61" t="s">
        <v>16</v>
      </c>
      <c r="L24" s="61" t="s">
        <v>6</v>
      </c>
      <c r="M24" s="61" t="s">
        <v>17</v>
      </c>
      <c r="N24" s="15"/>
      <c r="O24" s="69" t="s">
        <v>12</v>
      </c>
      <c r="P24" s="70"/>
      <c r="Q24" s="70"/>
      <c r="R24" s="70"/>
      <c r="S24" s="70"/>
      <c r="T24" s="70"/>
      <c r="U24" s="70"/>
      <c r="V24" s="71"/>
    </row>
    <row r="25" spans="1:22" x14ac:dyDescent="0.25">
      <c r="A25" s="60"/>
      <c r="B25" s="60"/>
      <c r="C25" s="62"/>
      <c r="D25" s="16">
        <v>5</v>
      </c>
      <c r="E25" s="16">
        <v>4</v>
      </c>
      <c r="F25" s="16">
        <v>3</v>
      </c>
      <c r="G25" s="16">
        <v>2</v>
      </c>
      <c r="H25" s="62"/>
      <c r="I25" s="60"/>
      <c r="J25" s="62"/>
      <c r="K25" s="62"/>
      <c r="L25" s="62"/>
      <c r="M25" s="62"/>
      <c r="N25" s="15"/>
      <c r="O25" s="17" t="str">
        <f t="shared" ref="O25:V25" si="11">O16</f>
        <v>план</v>
      </c>
      <c r="P25" s="18" t="str">
        <f t="shared" si="11"/>
        <v>дано</v>
      </c>
      <c r="Q25" s="18" t="str">
        <f t="shared" si="11"/>
        <v>к/р</v>
      </c>
      <c r="R25" s="18" t="str">
        <f t="shared" si="11"/>
        <v>дано</v>
      </c>
      <c r="S25" s="18" t="str">
        <f t="shared" si="11"/>
        <v>р/р</v>
      </c>
      <c r="T25" s="18" t="str">
        <f t="shared" si="11"/>
        <v>дано</v>
      </c>
      <c r="U25" s="18" t="str">
        <f t="shared" si="11"/>
        <v>п/р</v>
      </c>
      <c r="V25" s="18" t="str">
        <f t="shared" si="11"/>
        <v>дано</v>
      </c>
    </row>
    <row r="26" spans="1:22" x14ac:dyDescent="0.25">
      <c r="A26" s="16">
        <v>1</v>
      </c>
      <c r="B26" s="4"/>
      <c r="C26" s="4"/>
      <c r="D26" s="4"/>
      <c r="E26" s="4"/>
      <c r="F26" s="4"/>
      <c r="G26" s="4"/>
      <c r="H26" s="4"/>
      <c r="I26" s="4"/>
      <c r="J26" s="19" t="e">
        <f>SUM(D26:F26)/SUM(D26:G26)</f>
        <v>#DIV/0!</v>
      </c>
      <c r="K26" s="19" t="e">
        <f>SUM(D26:E26)/SUM(D26:G26)</f>
        <v>#DIV/0!</v>
      </c>
      <c r="L26" s="19" t="e">
        <f>(D26+E26*0.64+F26*0.36+G26*0.16)/(D26+E26+F26+G26+I26)</f>
        <v>#DIV/0!</v>
      </c>
      <c r="M26" s="20" t="e">
        <f>(D26*5+E26*4+F26*3+G26*2)/SUM(D26:H26)</f>
        <v>#DIV/0!</v>
      </c>
      <c r="N26" s="15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2</v>
      </c>
      <c r="B27" s="5"/>
      <c r="C27" s="4"/>
      <c r="D27" s="4"/>
      <c r="E27" s="4"/>
      <c r="F27" s="4"/>
      <c r="G27" s="4"/>
      <c r="H27" s="4"/>
      <c r="I27" s="4"/>
      <c r="J27" s="19" t="e">
        <f t="shared" ref="J27:J30" si="12">SUM(D27:F27)/SUM(D27:G27)</f>
        <v>#DIV/0!</v>
      </c>
      <c r="K27" s="19" t="e">
        <f t="shared" ref="K27:K30" si="13">SUM(D27:E27)/SUM(D27:G27)</f>
        <v>#DIV/0!</v>
      </c>
      <c r="L27" s="19" t="e">
        <f t="shared" ref="L27:L31" si="14">(D27+E27*0.64+F27*0.36+G27*0.16)/(D27+E27+F27+G27+I27)</f>
        <v>#DIV/0!</v>
      </c>
      <c r="M27" s="20" t="e">
        <f t="shared" ref="M27:M31" si="15">(D27*5+E27*4+F27*3+G27*2)/SUM(D27:H27)</f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3</v>
      </c>
      <c r="B28" s="5"/>
      <c r="C28" s="4"/>
      <c r="D28" s="4"/>
      <c r="E28" s="4"/>
      <c r="F28" s="4"/>
      <c r="G28" s="4"/>
      <c r="H28" s="4"/>
      <c r="I28" s="4"/>
      <c r="J28" s="19" t="e">
        <f t="shared" si="12"/>
        <v>#DIV/0!</v>
      </c>
      <c r="K28" s="19" t="e">
        <f t="shared" si="13"/>
        <v>#DIV/0!</v>
      </c>
      <c r="L28" s="19" t="e">
        <f t="shared" si="14"/>
        <v>#DIV/0!</v>
      </c>
      <c r="M28" s="20" t="e">
        <f t="shared" si="15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16">
        <v>4</v>
      </c>
      <c r="B29" s="5"/>
      <c r="C29" s="4"/>
      <c r="D29" s="4"/>
      <c r="E29" s="4"/>
      <c r="F29" s="4"/>
      <c r="G29" s="4"/>
      <c r="H29" s="4"/>
      <c r="I29" s="4"/>
      <c r="J29" s="19" t="e">
        <f t="shared" si="12"/>
        <v>#DIV/0!</v>
      </c>
      <c r="K29" s="19" t="e">
        <f t="shared" si="13"/>
        <v>#DIV/0!</v>
      </c>
      <c r="L29" s="19" t="e">
        <f t="shared" si="14"/>
        <v>#DIV/0!</v>
      </c>
      <c r="M29" s="20" t="e">
        <f t="shared" si="15"/>
        <v>#DIV/0!</v>
      </c>
      <c r="N29" s="21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72" t="s">
        <v>21</v>
      </c>
      <c r="B30" s="73"/>
      <c r="C30" s="6">
        <f t="shared" ref="C30:I30" si="16">SUM(C26:C29)</f>
        <v>0</v>
      </c>
      <c r="D30" s="6">
        <f t="shared" si="16"/>
        <v>0</v>
      </c>
      <c r="E30" s="6">
        <f t="shared" si="16"/>
        <v>0</v>
      </c>
      <c r="F30" s="6">
        <f t="shared" si="16"/>
        <v>0</v>
      </c>
      <c r="G30" s="6">
        <f t="shared" si="16"/>
        <v>0</v>
      </c>
      <c r="H30" s="6">
        <f t="shared" si="16"/>
        <v>0</v>
      </c>
      <c r="I30" s="6">
        <f t="shared" si="16"/>
        <v>0</v>
      </c>
      <c r="J30" s="9" t="e">
        <f t="shared" si="12"/>
        <v>#DIV/0!</v>
      </c>
      <c r="K30" s="8" t="e">
        <f t="shared" si="13"/>
        <v>#DIV/0!</v>
      </c>
      <c r="L30" s="7" t="e">
        <f t="shared" si="14"/>
        <v>#DIV/0!</v>
      </c>
      <c r="M30" s="22" t="e">
        <f t="shared" si="15"/>
        <v>#DIV/0!</v>
      </c>
      <c r="N30" s="21"/>
      <c r="O30" s="10"/>
      <c r="P30" s="10"/>
      <c r="Q30" s="10"/>
      <c r="R30" s="10"/>
      <c r="S30" s="10"/>
      <c r="T30" s="10"/>
      <c r="U30" s="10"/>
      <c r="V30" s="10"/>
    </row>
    <row r="31" spans="1:22" ht="21" customHeight="1" x14ac:dyDescent="0.25">
      <c r="A31" s="79" t="s">
        <v>18</v>
      </c>
      <c r="B31" s="80"/>
      <c r="C31" s="6">
        <f t="shared" ref="C31:I31" si="17">SUM(C12,C21,C30)</f>
        <v>84</v>
      </c>
      <c r="D31" s="6">
        <f t="shared" si="17"/>
        <v>33</v>
      </c>
      <c r="E31" s="6">
        <f t="shared" si="17"/>
        <v>24</v>
      </c>
      <c r="F31" s="6">
        <f t="shared" si="17"/>
        <v>27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26">
        <f t="shared" ref="J31" si="18">SUM(D31:F31)/SUM(D31:G31)</f>
        <v>1</v>
      </c>
      <c r="K31" s="26">
        <f t="shared" ref="K31" si="19">SUM(D31:E31)/SUM(D31:G31)</f>
        <v>0.6785714285714286</v>
      </c>
      <c r="L31" s="26">
        <f t="shared" si="14"/>
        <v>0.69142857142857139</v>
      </c>
      <c r="M31" s="27">
        <f t="shared" si="15"/>
        <v>4.0714285714285712</v>
      </c>
      <c r="N31" s="25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2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2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2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2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2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2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2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</sheetData>
  <mergeCells count="50">
    <mergeCell ref="B1:E1"/>
    <mergeCell ref="F1:K1"/>
    <mergeCell ref="L1:M1"/>
    <mergeCell ref="B3:C3"/>
    <mergeCell ref="D3:H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5:V15"/>
    <mergeCell ref="M6:M7"/>
    <mergeCell ref="O6:V6"/>
    <mergeCell ref="A12:B12"/>
    <mergeCell ref="B14:C14"/>
    <mergeCell ref="D14:H14"/>
    <mergeCell ref="A15:A16"/>
    <mergeCell ref="B15:B16"/>
    <mergeCell ref="C15:C16"/>
    <mergeCell ref="D15:G15"/>
    <mergeCell ref="H15:H16"/>
    <mergeCell ref="I15:I16"/>
    <mergeCell ref="J15:J16"/>
    <mergeCell ref="K15:K16"/>
    <mergeCell ref="L15:L16"/>
    <mergeCell ref="M15:M16"/>
    <mergeCell ref="O24:V24"/>
    <mergeCell ref="A30:B30"/>
    <mergeCell ref="A21:B21"/>
    <mergeCell ref="B23:C23"/>
    <mergeCell ref="D23:H23"/>
    <mergeCell ref="O23:U23"/>
    <mergeCell ref="A24:A25"/>
    <mergeCell ref="B24:B25"/>
    <mergeCell ref="C24:C25"/>
    <mergeCell ref="D24:G24"/>
    <mergeCell ref="H24:H25"/>
    <mergeCell ref="I24:I25"/>
    <mergeCell ref="A31:B31"/>
    <mergeCell ref="J24:J25"/>
    <mergeCell ref="K24:K25"/>
    <mergeCell ref="L24:L25"/>
    <mergeCell ref="M24:M25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3"/>
  <sheetViews>
    <sheetView tabSelected="1" workbookViewId="0">
      <selection activeCell="K12" sqref="K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105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102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 t="s">
        <v>95</v>
      </c>
      <c r="C8" s="4">
        <v>18</v>
      </c>
      <c r="D8" s="4">
        <v>9</v>
      </c>
      <c r="E8" s="4">
        <v>2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0.61111111111111116</v>
      </c>
      <c r="L8" s="19">
        <f>(D8+E8*0.64+F8*0.36+G8*0.16)/(D8+E8+F8+G8+I8)</f>
        <v>0.71111111111111103</v>
      </c>
      <c r="M8" s="20">
        <f>(D8*5+E8*4+F8*3+G8*2)/SUM(D8:H8)</f>
        <v>4.1111111111111107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4" t="s">
        <v>89</v>
      </c>
      <c r="C9" s="4">
        <v>19</v>
      </c>
      <c r="D9" s="4">
        <v>9</v>
      </c>
      <c r="E9" s="4">
        <v>5</v>
      </c>
      <c r="F9" s="4">
        <v>5</v>
      </c>
      <c r="G9" s="4">
        <v>0</v>
      </c>
      <c r="H9" s="4"/>
      <c r="I9" s="4"/>
      <c r="J9" s="19">
        <f t="shared" ref="J9:J12" si="0">SUM(D9:F9)/SUM(D9:G9)</f>
        <v>1</v>
      </c>
      <c r="K9" s="19">
        <f t="shared" ref="K9:K12" si="1">SUM(D9:E9)/SUM(D9:G9)</f>
        <v>0.73684210526315785</v>
      </c>
      <c r="L9" s="19">
        <f t="shared" ref="L9:L12" si="2">(D9+E9*0.64+F9*0.36+G9*0.16)/(D9+E9+F9+G9+I9)</f>
        <v>0.73684210526315785</v>
      </c>
      <c r="M9" s="20">
        <f t="shared" ref="M9:M12" si="3">(D9*5+E9*4+F9*3+G9*2)/SUM(D9:H9)</f>
        <v>4.2105263157894735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4" t="s">
        <v>96</v>
      </c>
      <c r="C10" s="4">
        <v>18</v>
      </c>
      <c r="D10" s="4">
        <v>8</v>
      </c>
      <c r="E10" s="4">
        <v>4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0.66666666666666663</v>
      </c>
      <c r="L10" s="19">
        <f t="shared" si="2"/>
        <v>0.70666666666666667</v>
      </c>
      <c r="M10" s="20">
        <f t="shared" si="3"/>
        <v>4.1111111111111107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4" t="s">
        <v>90</v>
      </c>
      <c r="C11" s="4">
        <v>18</v>
      </c>
      <c r="D11" s="4">
        <v>8</v>
      </c>
      <c r="E11" s="4">
        <v>3</v>
      </c>
      <c r="F11" s="4">
        <v>7</v>
      </c>
      <c r="G11" s="4">
        <v>0</v>
      </c>
      <c r="H11" s="4"/>
      <c r="I11" s="4"/>
      <c r="J11" s="19">
        <f t="shared" si="0"/>
        <v>1</v>
      </c>
      <c r="K11" s="19">
        <f t="shared" si="1"/>
        <v>0.61111111111111116</v>
      </c>
      <c r="L11" s="19">
        <f t="shared" si="2"/>
        <v>0.69111111111111112</v>
      </c>
      <c r="M11" s="20">
        <f t="shared" si="3"/>
        <v>4.0555555555555554</v>
      </c>
      <c r="N11" s="21"/>
      <c r="O11" s="4">
        <v>8</v>
      </c>
      <c r="P11" s="4">
        <v>8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50" t="s">
        <v>21</v>
      </c>
      <c r="B12" s="88"/>
      <c r="C12" s="29">
        <f t="shared" ref="C12:I12" si="4">SUM(C8:C11)</f>
        <v>73</v>
      </c>
      <c r="D12" s="29">
        <f t="shared" si="4"/>
        <v>34</v>
      </c>
      <c r="E12" s="29">
        <f t="shared" si="4"/>
        <v>14</v>
      </c>
      <c r="F12" s="29">
        <f t="shared" si="4"/>
        <v>25</v>
      </c>
      <c r="G12" s="29">
        <f t="shared" si="4"/>
        <v>0</v>
      </c>
      <c r="H12" s="29">
        <f t="shared" si="4"/>
        <v>0</v>
      </c>
      <c r="I12" s="29">
        <f t="shared" si="4"/>
        <v>0</v>
      </c>
      <c r="J12" s="30">
        <f t="shared" si="0"/>
        <v>1</v>
      </c>
      <c r="K12" s="30">
        <f t="shared" si="1"/>
        <v>0.65753424657534243</v>
      </c>
      <c r="L12" s="30">
        <f t="shared" si="2"/>
        <v>0.71178082191780823</v>
      </c>
      <c r="M12" s="31">
        <f t="shared" si="3"/>
        <v>4.1232876712328768</v>
      </c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2:B12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workbookViewId="0">
      <selection activeCell="P8" sqref="P8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101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102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>
        <v>8</v>
      </c>
      <c r="C8" s="4">
        <v>22</v>
      </c>
      <c r="D8" s="4">
        <v>9</v>
      </c>
      <c r="E8" s="4">
        <v>5</v>
      </c>
      <c r="F8" s="4">
        <v>8</v>
      </c>
      <c r="G8" s="4">
        <v>0</v>
      </c>
      <c r="H8" s="4"/>
      <c r="I8" s="4"/>
      <c r="J8" s="19">
        <f>SUM(D8:F8)/SUM(D8:G8)</f>
        <v>1</v>
      </c>
      <c r="K8" s="19">
        <f>SUM(D8:E8)/SUM(D8:G8)</f>
        <v>0.63636363636363635</v>
      </c>
      <c r="L8" s="19">
        <f>(D8+E8*0.64+F8*0.36+G8*0.16)/(D8+E8+F8+G8+I8)</f>
        <v>0.68545454545454543</v>
      </c>
      <c r="M8" s="20">
        <f>(D8*5+E8*4+F8*3+G8*2)/SUM(D8:H8)</f>
        <v>4.0454545454545459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4">
        <v>10</v>
      </c>
      <c r="C9" s="4">
        <v>14</v>
      </c>
      <c r="D9" s="4">
        <v>7</v>
      </c>
      <c r="E9" s="4">
        <v>7</v>
      </c>
      <c r="F9" s="4">
        <v>0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1</v>
      </c>
      <c r="L9" s="19">
        <f t="shared" ref="L9:L15" si="2">(D9+E9*0.64+F9*0.36+G9*0.16)/(D9+E9+F9+G9+I9)</f>
        <v>0.82000000000000006</v>
      </c>
      <c r="M9" s="20">
        <f t="shared" ref="M9:M15" si="3">(D9*5+E9*4+F9*3+G9*2)/SUM(D9:H9)</f>
        <v>4.5</v>
      </c>
      <c r="N9" s="21"/>
      <c r="O9" s="4">
        <v>16</v>
      </c>
      <c r="P9" s="4">
        <v>16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4">
        <v>11</v>
      </c>
      <c r="C10" s="4">
        <v>13</v>
      </c>
      <c r="D10" s="4">
        <v>3</v>
      </c>
      <c r="E10" s="4">
        <v>10</v>
      </c>
      <c r="F10" s="4">
        <v>0</v>
      </c>
      <c r="G10" s="4">
        <v>0</v>
      </c>
      <c r="H10" s="4"/>
      <c r="I10" s="4"/>
      <c r="J10" s="19">
        <f t="shared" si="0"/>
        <v>1</v>
      </c>
      <c r="K10" s="19">
        <f t="shared" si="1"/>
        <v>1</v>
      </c>
      <c r="L10" s="19">
        <f t="shared" si="2"/>
        <v>0.72307692307692306</v>
      </c>
      <c r="M10" s="20">
        <f t="shared" si="3"/>
        <v>4.2307692307692308</v>
      </c>
      <c r="N10" s="21"/>
      <c r="O10" s="4">
        <v>16</v>
      </c>
      <c r="P10" s="4">
        <v>16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49</v>
      </c>
      <c r="D15" s="6">
        <f t="shared" ref="D15:I15" si="4">SUM(D8:D14)</f>
        <v>19</v>
      </c>
      <c r="E15" s="6">
        <f t="shared" si="4"/>
        <v>22</v>
      </c>
      <c r="F15" s="6">
        <f t="shared" si="4"/>
        <v>8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0.83673469387755106</v>
      </c>
      <c r="L15" s="7">
        <f t="shared" si="2"/>
        <v>0.73387755102040819</v>
      </c>
      <c r="M15" s="22">
        <f t="shared" si="3"/>
        <v>4.2244897959183669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/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64" t="s">
        <v>13</v>
      </c>
      <c r="C53" s="65"/>
      <c r="D53" s="66"/>
      <c r="E53" s="67"/>
      <c r="F53" s="67"/>
      <c r="G53" s="67"/>
      <c r="H53" s="68"/>
      <c r="I53" s="10"/>
      <c r="J53" s="10"/>
      <c r="K53" s="10"/>
      <c r="L53" s="10"/>
      <c r="M53" s="10"/>
      <c r="N53" s="12"/>
      <c r="O53" s="58"/>
      <c r="P53" s="58"/>
      <c r="Q53" s="58"/>
      <c r="R53" s="58"/>
      <c r="S53" s="58"/>
      <c r="T53" s="58"/>
      <c r="U53" s="58"/>
      <c r="V53" s="10"/>
    </row>
    <row r="54" spans="1:22" ht="15.75" x14ac:dyDescent="0.25">
      <c r="A54" s="59" t="s">
        <v>14</v>
      </c>
      <c r="B54" s="59" t="s">
        <v>1</v>
      </c>
      <c r="C54" s="61" t="s">
        <v>2</v>
      </c>
      <c r="D54" s="63" t="s">
        <v>3</v>
      </c>
      <c r="E54" s="63"/>
      <c r="F54" s="63"/>
      <c r="G54" s="63"/>
      <c r="H54" s="61" t="s">
        <v>4</v>
      </c>
      <c r="I54" s="59" t="s">
        <v>5</v>
      </c>
      <c r="J54" s="61" t="s">
        <v>15</v>
      </c>
      <c r="K54" s="61" t="s">
        <v>16</v>
      </c>
      <c r="L54" s="61" t="s">
        <v>6</v>
      </c>
      <c r="M54" s="61" t="s">
        <v>17</v>
      </c>
      <c r="N54" s="15"/>
      <c r="O54" s="69" t="s">
        <v>12</v>
      </c>
      <c r="P54" s="70"/>
      <c r="Q54" s="70"/>
      <c r="R54" s="70"/>
      <c r="S54" s="70"/>
      <c r="T54" s="70"/>
      <c r="U54" s="70"/>
      <c r="V54" s="71"/>
    </row>
    <row r="55" spans="1:22" x14ac:dyDescent="0.25">
      <c r="A55" s="60"/>
      <c r="B55" s="60"/>
      <c r="C55" s="62"/>
      <c r="D55" s="16">
        <v>5</v>
      </c>
      <c r="E55" s="16">
        <v>4</v>
      </c>
      <c r="F55" s="16">
        <v>3</v>
      </c>
      <c r="G55" s="16">
        <v>2</v>
      </c>
      <c r="H55" s="62"/>
      <c r="I55" s="60"/>
      <c r="J55" s="62"/>
      <c r="K55" s="62"/>
      <c r="L55" s="62"/>
      <c r="M55" s="62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72" t="s">
        <v>21</v>
      </c>
      <c r="B63" s="73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79" t="s">
        <v>18</v>
      </c>
      <c r="B64" s="80"/>
      <c r="C64" s="28">
        <f t="shared" ref="C64:I64" si="29">SUM(C8:C14)+SUM(C20:C26)+SUM(C32:C38)+SUM(C44:C50)+SUM(C56:C62)</f>
        <v>49</v>
      </c>
      <c r="D64" s="28">
        <f t="shared" si="29"/>
        <v>19</v>
      </c>
      <c r="E64" s="28">
        <f t="shared" si="29"/>
        <v>22</v>
      </c>
      <c r="F64" s="28">
        <f t="shared" si="29"/>
        <v>8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0.83673469387755106</v>
      </c>
      <c r="L64" s="26">
        <f t="shared" si="26"/>
        <v>0.73387755102040819</v>
      </c>
      <c r="M64" s="27">
        <f t="shared" si="27"/>
        <v>4.2244897959183669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A64:B64"/>
    <mergeCell ref="J54:J55"/>
    <mergeCell ref="K54:K55"/>
    <mergeCell ref="L54:L55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1"/>
  <sheetViews>
    <sheetView workbookViewId="0">
      <selection activeCell="R17" sqref="R17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28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95</v>
      </c>
      <c r="C8" s="4">
        <v>18</v>
      </c>
      <c r="D8" s="4">
        <v>6</v>
      </c>
      <c r="E8" s="4">
        <v>6</v>
      </c>
      <c r="F8" s="4">
        <v>6</v>
      </c>
      <c r="G8" s="4">
        <v>0</v>
      </c>
      <c r="H8" s="4"/>
      <c r="I8" s="4"/>
      <c r="J8" s="19">
        <f>SUM(D8:F8)/SUM(D8:G8)</f>
        <v>1</v>
      </c>
      <c r="K8" s="19">
        <f>SUM(D8:E8)/SUM(D8:G8)</f>
        <v>0.66666666666666663</v>
      </c>
      <c r="L8" s="19">
        <f>(D8+E8*0.64+F8*0.36+G8*0.16)/(D8+E8+F8+G8+I8)</f>
        <v>0.66666666666666663</v>
      </c>
      <c r="M8" s="20">
        <f>(D8*5+E8*4+F8*3+G8*2)/SUM(D8:H8)</f>
        <v>4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89</v>
      </c>
      <c r="C9" s="4">
        <v>19</v>
      </c>
      <c r="D9" s="4">
        <v>11</v>
      </c>
      <c r="E9" s="4">
        <v>3</v>
      </c>
      <c r="F9" s="4">
        <v>5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0.73684210526315785</v>
      </c>
      <c r="L9" s="19">
        <f t="shared" ref="L9:L20" si="2">(D9+E9*0.64+F9*0.36+G9*0.16)/(D9+E9+F9+G9+I9)</f>
        <v>0.77473684210526306</v>
      </c>
      <c r="M9" s="20">
        <f t="shared" ref="M9:M20" si="3">(D9*5+E9*4+F9*3+G9*2)/SUM(D9:H9)</f>
        <v>4.3157894736842106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96</v>
      </c>
      <c r="C10" s="4">
        <v>18</v>
      </c>
      <c r="D10" s="4">
        <v>6</v>
      </c>
      <c r="E10" s="4">
        <v>8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0.77777777777777779</v>
      </c>
      <c r="L10" s="19">
        <f t="shared" si="2"/>
        <v>0.69777777777777783</v>
      </c>
      <c r="M10" s="20">
        <f t="shared" si="3"/>
        <v>4.1111111111111107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90</v>
      </c>
      <c r="C11" s="4">
        <v>18</v>
      </c>
      <c r="D11" s="4">
        <v>9</v>
      </c>
      <c r="E11" s="4">
        <v>5</v>
      </c>
      <c r="F11" s="4">
        <v>4</v>
      </c>
      <c r="G11" s="4">
        <v>0</v>
      </c>
      <c r="H11" s="4"/>
      <c r="I11" s="4"/>
      <c r="J11" s="19">
        <f t="shared" si="0"/>
        <v>1</v>
      </c>
      <c r="K11" s="19">
        <f t="shared" si="1"/>
        <v>0.77777777777777779</v>
      </c>
      <c r="L11" s="19">
        <f t="shared" si="2"/>
        <v>0.75777777777777766</v>
      </c>
      <c r="M11" s="20">
        <f t="shared" si="3"/>
        <v>4.2777777777777777</v>
      </c>
      <c r="N11" s="21"/>
      <c r="O11" s="4">
        <v>8</v>
      </c>
      <c r="P11" s="4">
        <v>8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5" t="s">
        <v>97</v>
      </c>
      <c r="C12" s="4">
        <v>19</v>
      </c>
      <c r="D12" s="4">
        <v>12</v>
      </c>
      <c r="E12" s="4">
        <v>4</v>
      </c>
      <c r="F12" s="4">
        <v>3</v>
      </c>
      <c r="G12" s="4">
        <v>0</v>
      </c>
      <c r="H12" s="4"/>
      <c r="I12" s="4"/>
      <c r="J12" s="19">
        <f t="shared" si="0"/>
        <v>1</v>
      </c>
      <c r="K12" s="19">
        <f t="shared" si="1"/>
        <v>0.84210526315789469</v>
      </c>
      <c r="L12" s="19">
        <f t="shared" si="2"/>
        <v>0.82315789473684209</v>
      </c>
      <c r="M12" s="20">
        <f t="shared" si="3"/>
        <v>4.4736842105263159</v>
      </c>
      <c r="N12" s="21"/>
      <c r="O12" s="45">
        <v>16</v>
      </c>
      <c r="P12" s="4">
        <v>16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5" t="s">
        <v>98</v>
      </c>
      <c r="C13" s="4">
        <v>15</v>
      </c>
      <c r="D13" s="4">
        <v>1</v>
      </c>
      <c r="E13" s="4">
        <v>9</v>
      </c>
      <c r="F13" s="4">
        <v>5</v>
      </c>
      <c r="G13" s="4">
        <v>0</v>
      </c>
      <c r="H13" s="4"/>
      <c r="I13" s="4"/>
      <c r="J13" s="19">
        <f t="shared" si="0"/>
        <v>1</v>
      </c>
      <c r="K13" s="19">
        <f t="shared" si="1"/>
        <v>0.66666666666666663</v>
      </c>
      <c r="L13" s="19">
        <f t="shared" si="2"/>
        <v>0.57066666666666654</v>
      </c>
      <c r="M13" s="20">
        <f t="shared" si="3"/>
        <v>3.7333333333333334</v>
      </c>
      <c r="N13" s="21"/>
      <c r="O13" s="45">
        <v>16</v>
      </c>
      <c r="P13" s="4">
        <v>16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5">
        <v>8</v>
      </c>
      <c r="C14" s="4">
        <v>22</v>
      </c>
      <c r="D14" s="4">
        <v>13</v>
      </c>
      <c r="E14" s="4">
        <v>2</v>
      </c>
      <c r="F14" s="4">
        <v>7</v>
      </c>
      <c r="G14" s="4">
        <v>0</v>
      </c>
      <c r="H14" s="4"/>
      <c r="I14" s="4"/>
      <c r="J14" s="19">
        <f t="shared" si="0"/>
        <v>1</v>
      </c>
      <c r="K14" s="19">
        <f t="shared" si="1"/>
        <v>0.68181818181818177</v>
      </c>
      <c r="L14" s="19">
        <f t="shared" si="2"/>
        <v>0.76363636363636367</v>
      </c>
      <c r="M14" s="20">
        <f t="shared" si="3"/>
        <v>4.2727272727272725</v>
      </c>
      <c r="N14" s="21"/>
      <c r="O14" s="45">
        <v>16</v>
      </c>
      <c r="P14" s="4">
        <v>15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5" t="s">
        <v>91</v>
      </c>
      <c r="C15" s="4">
        <v>19</v>
      </c>
      <c r="D15" s="4">
        <v>12</v>
      </c>
      <c r="E15" s="4">
        <v>4</v>
      </c>
      <c r="F15" s="4">
        <v>3</v>
      </c>
      <c r="G15" s="4">
        <v>0</v>
      </c>
      <c r="H15" s="4"/>
      <c r="I15" s="4"/>
      <c r="J15" s="19">
        <f t="shared" si="0"/>
        <v>1</v>
      </c>
      <c r="K15" s="19">
        <f t="shared" si="1"/>
        <v>0.84210526315789469</v>
      </c>
      <c r="L15" s="19">
        <f t="shared" si="2"/>
        <v>0.82315789473684209</v>
      </c>
      <c r="M15" s="20">
        <f t="shared" si="3"/>
        <v>4.4736842105263159</v>
      </c>
      <c r="N15" s="21"/>
      <c r="O15" s="45">
        <v>16</v>
      </c>
      <c r="P15" s="4">
        <v>15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5" t="s">
        <v>100</v>
      </c>
      <c r="C16" s="4">
        <v>16</v>
      </c>
      <c r="D16" s="4">
        <v>9</v>
      </c>
      <c r="E16" s="4">
        <v>2</v>
      </c>
      <c r="F16" s="4">
        <v>5</v>
      </c>
      <c r="G16" s="4">
        <v>0</v>
      </c>
      <c r="H16" s="4"/>
      <c r="I16" s="4"/>
      <c r="J16" s="19">
        <f t="shared" si="0"/>
        <v>1</v>
      </c>
      <c r="K16" s="19">
        <f t="shared" si="1"/>
        <v>0.6875</v>
      </c>
      <c r="L16" s="19">
        <f t="shared" si="2"/>
        <v>0.75499999999999989</v>
      </c>
      <c r="M16" s="20">
        <f t="shared" si="3"/>
        <v>4.25</v>
      </c>
      <c r="N16" s="21"/>
      <c r="O16" s="45">
        <v>16</v>
      </c>
      <c r="P16" s="4">
        <v>16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5">
        <v>10</v>
      </c>
      <c r="C17" s="4">
        <v>14</v>
      </c>
      <c r="D17" s="4">
        <v>9</v>
      </c>
      <c r="E17" s="4">
        <v>4</v>
      </c>
      <c r="F17" s="4">
        <v>1</v>
      </c>
      <c r="G17" s="4">
        <v>0</v>
      </c>
      <c r="H17" s="4"/>
      <c r="I17" s="4"/>
      <c r="J17" s="19">
        <f t="shared" si="0"/>
        <v>1</v>
      </c>
      <c r="K17" s="19">
        <f t="shared" si="1"/>
        <v>0.9285714285714286</v>
      </c>
      <c r="L17" s="19">
        <f t="shared" si="2"/>
        <v>0.85142857142857142</v>
      </c>
      <c r="M17" s="20">
        <f t="shared" si="3"/>
        <v>4.5714285714285712</v>
      </c>
      <c r="N17" s="21"/>
      <c r="O17" s="4">
        <v>30</v>
      </c>
      <c r="P17" s="4">
        <v>30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35">
        <v>11</v>
      </c>
      <c r="B18" s="5"/>
      <c r="C18" s="4"/>
      <c r="D18" s="4"/>
      <c r="E18" s="4"/>
      <c r="F18" s="4"/>
      <c r="G18" s="4"/>
      <c r="H18" s="4"/>
      <c r="I18" s="4"/>
      <c r="J18" s="19" t="e">
        <f t="shared" si="0"/>
        <v>#DIV/0!</v>
      </c>
      <c r="K18" s="19" t="e">
        <f t="shared" si="1"/>
        <v>#DIV/0!</v>
      </c>
      <c r="L18" s="19" t="e">
        <f t="shared" si="2"/>
        <v>#DIV/0!</v>
      </c>
      <c r="M18" s="20" t="e">
        <f t="shared" si="3"/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50" t="s">
        <v>21</v>
      </c>
      <c r="B20" s="88"/>
      <c r="C20" s="29">
        <f>SUM(C8:C19)</f>
        <v>178</v>
      </c>
      <c r="D20" s="29">
        <f t="shared" ref="D20:I20" si="4">SUM(D8:D19)</f>
        <v>88</v>
      </c>
      <c r="E20" s="29">
        <f t="shared" si="4"/>
        <v>47</v>
      </c>
      <c r="F20" s="29">
        <f t="shared" si="4"/>
        <v>43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0.7584269662921348</v>
      </c>
      <c r="L20" s="30">
        <f t="shared" si="2"/>
        <v>0.75033707865168542</v>
      </c>
      <c r="M20" s="31">
        <f t="shared" si="3"/>
        <v>4.2528089887640448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workbookViewId="0">
      <selection activeCell="G10" sqref="G1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29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9</v>
      </c>
      <c r="E8" s="4">
        <v>8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0.77272727272727271</v>
      </c>
      <c r="L8" s="19">
        <f>(D8+E8*0.64+F8*0.36+G8*0.16)/(D8+E8+F8+G8+I8)</f>
        <v>0.72363636363636374</v>
      </c>
      <c r="M8" s="20">
        <f>(D8*5+E8*4+F8*3+G8*2)/SUM(D8:H8)</f>
        <v>4.1818181818181817</v>
      </c>
      <c r="N8" s="15"/>
      <c r="O8" s="4">
        <v>8</v>
      </c>
      <c r="P8" s="4">
        <v>8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91</v>
      </c>
      <c r="C9" s="4">
        <v>19</v>
      </c>
      <c r="D9" s="4">
        <v>12</v>
      </c>
      <c r="E9" s="4">
        <v>3</v>
      </c>
      <c r="F9" s="4">
        <v>4</v>
      </c>
      <c r="G9" s="4">
        <v>0</v>
      </c>
      <c r="H9" s="4"/>
      <c r="I9" s="4"/>
      <c r="J9" s="19">
        <f t="shared" ref="J9:J14" si="0">SUM(D9:F9)/SUM(D9:G9)</f>
        <v>1</v>
      </c>
      <c r="K9" s="19">
        <f t="shared" ref="K9:K14" si="1">SUM(D9:E9)/SUM(D9:G9)</f>
        <v>0.78947368421052633</v>
      </c>
      <c r="L9" s="19">
        <f t="shared" ref="L9:L14" si="2">(D9+E9*0.64+F9*0.36+G9*0.16)/(D9+E9+F9+G9+I9)</f>
        <v>0.80842105263157893</v>
      </c>
      <c r="M9" s="20">
        <f t="shared" ref="M9:M14" si="3">(D9*5+E9*4+F9*3+G9*2)/SUM(D9:H9)</f>
        <v>4.4210526315789478</v>
      </c>
      <c r="N9" s="21"/>
      <c r="O9" s="4">
        <v>8</v>
      </c>
      <c r="P9" s="4">
        <v>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100</v>
      </c>
      <c r="C10" s="4">
        <v>16</v>
      </c>
      <c r="D10" s="4">
        <v>8</v>
      </c>
      <c r="E10" s="4">
        <v>3</v>
      </c>
      <c r="F10" s="4">
        <v>5</v>
      </c>
      <c r="G10" s="4">
        <v>0</v>
      </c>
      <c r="H10" s="4"/>
      <c r="I10" s="4"/>
      <c r="J10" s="19">
        <f t="shared" si="0"/>
        <v>1</v>
      </c>
      <c r="K10" s="19">
        <f t="shared" si="1"/>
        <v>0.6875</v>
      </c>
      <c r="L10" s="19">
        <f t="shared" si="2"/>
        <v>0.73249999999999993</v>
      </c>
      <c r="M10" s="20">
        <f t="shared" si="3"/>
        <v>4.1875</v>
      </c>
      <c r="N10" s="21"/>
      <c r="O10" s="4">
        <v>8</v>
      </c>
      <c r="P10" s="4">
        <v>8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50" t="s">
        <v>21</v>
      </c>
      <c r="B14" s="88"/>
      <c r="C14" s="29">
        <f t="shared" ref="C14:I14" si="4">SUM(C8:C13)</f>
        <v>57</v>
      </c>
      <c r="D14" s="29">
        <f t="shared" si="4"/>
        <v>29</v>
      </c>
      <c r="E14" s="29">
        <f t="shared" si="4"/>
        <v>14</v>
      </c>
      <c r="F14" s="29">
        <f t="shared" si="4"/>
        <v>14</v>
      </c>
      <c r="G14" s="29">
        <f t="shared" si="4"/>
        <v>0</v>
      </c>
      <c r="H14" s="29">
        <f t="shared" si="4"/>
        <v>0</v>
      </c>
      <c r="I14" s="29">
        <f t="shared" si="4"/>
        <v>0</v>
      </c>
      <c r="J14" s="30">
        <f t="shared" si="0"/>
        <v>1</v>
      </c>
      <c r="K14" s="30">
        <f t="shared" si="1"/>
        <v>0.75438596491228072</v>
      </c>
      <c r="L14" s="30">
        <f t="shared" si="2"/>
        <v>0.75438596491228072</v>
      </c>
      <c r="M14" s="31">
        <f t="shared" si="3"/>
        <v>4.2631578947368425</v>
      </c>
      <c r="N14" s="21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4:B14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T12" sqref="T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92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99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>
        <v>8</v>
      </c>
      <c r="C8" s="4">
        <v>22</v>
      </c>
      <c r="D8" s="4">
        <v>1</v>
      </c>
      <c r="E8" s="4">
        <v>8</v>
      </c>
      <c r="F8" s="4">
        <v>13</v>
      </c>
      <c r="G8" s="4">
        <v>0</v>
      </c>
      <c r="H8" s="4"/>
      <c r="I8" s="4"/>
      <c r="J8" s="19">
        <f>SUM(D8:F8)/SUM(D8:G8)</f>
        <v>1</v>
      </c>
      <c r="K8" s="19">
        <f>SUM(D8:E8)/SUM(D8:G8)</f>
        <v>0.40909090909090912</v>
      </c>
      <c r="L8" s="19">
        <f>(D8+E8*0.64+F8*0.36+G8*0.16)/(D8+E8+F8+G8+I8)</f>
        <v>0.49090909090909096</v>
      </c>
      <c r="M8" s="20">
        <f>(D8*5+E8*4+F8*3+G8*2)/SUM(D8:H8)</f>
        <v>3.4545454545454546</v>
      </c>
      <c r="N8" s="15"/>
      <c r="O8" s="4">
        <v>13</v>
      </c>
      <c r="P8" s="4">
        <v>13</v>
      </c>
      <c r="Q8" s="4">
        <v>1</v>
      </c>
      <c r="R8" s="4">
        <v>1</v>
      </c>
      <c r="S8" s="4">
        <v>2</v>
      </c>
      <c r="T8" s="4">
        <v>2</v>
      </c>
      <c r="U8" s="4"/>
      <c r="V8" s="4"/>
    </row>
    <row r="9" spans="1:22" x14ac:dyDescent="0.25">
      <c r="A9" s="16">
        <v>2</v>
      </c>
      <c r="B9" s="44" t="s">
        <v>91</v>
      </c>
      <c r="C9" s="4">
        <v>19</v>
      </c>
      <c r="D9" s="4">
        <v>6</v>
      </c>
      <c r="E9" s="4">
        <v>9</v>
      </c>
      <c r="F9" s="4">
        <v>4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0.78947368421052633</v>
      </c>
      <c r="L9" s="19">
        <f t="shared" ref="L9:L15" si="2">(D9+E9*0.64+F9*0.36+G9*0.16)/(D9+E9+F9+G9+I9)</f>
        <v>0.6947368421052631</v>
      </c>
      <c r="M9" s="20">
        <f t="shared" ref="M9:M15" si="3">(D9*5+E9*4+F9*3+G9*2)/SUM(D9:H9)</f>
        <v>4.1052631578947372</v>
      </c>
      <c r="N9" s="21"/>
      <c r="O9" s="4">
        <v>11</v>
      </c>
      <c r="P9" s="4">
        <v>11</v>
      </c>
      <c r="Q9" s="4">
        <v>1</v>
      </c>
      <c r="R9" s="4">
        <v>2</v>
      </c>
      <c r="S9" s="4">
        <v>3</v>
      </c>
      <c r="T9" s="4">
        <v>3</v>
      </c>
      <c r="U9" s="4"/>
      <c r="V9" s="4"/>
    </row>
    <row r="10" spans="1:22" x14ac:dyDescent="0.25">
      <c r="A10" s="16">
        <v>3</v>
      </c>
      <c r="B10" s="44" t="s">
        <v>100</v>
      </c>
      <c r="C10" s="4">
        <v>16</v>
      </c>
      <c r="D10" s="4">
        <v>2</v>
      </c>
      <c r="E10" s="4">
        <v>6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0.54499999999999993</v>
      </c>
      <c r="M10" s="20">
        <f t="shared" si="3"/>
        <v>3.625</v>
      </c>
      <c r="N10" s="21"/>
      <c r="O10" s="4">
        <v>11</v>
      </c>
      <c r="P10" s="4">
        <v>11</v>
      </c>
      <c r="Q10" s="4">
        <v>1</v>
      </c>
      <c r="R10" s="4">
        <v>2</v>
      </c>
      <c r="S10" s="4">
        <v>3</v>
      </c>
      <c r="T10" s="4">
        <v>3</v>
      </c>
      <c r="U10" s="4"/>
      <c r="V10" s="4"/>
    </row>
    <row r="11" spans="1:22" x14ac:dyDescent="0.25">
      <c r="A11" s="16">
        <v>4</v>
      </c>
      <c r="B11" s="44">
        <v>10</v>
      </c>
      <c r="C11" s="4">
        <v>14</v>
      </c>
      <c r="D11" s="4">
        <v>5</v>
      </c>
      <c r="E11" s="4">
        <v>5</v>
      </c>
      <c r="F11" s="4">
        <v>4</v>
      </c>
      <c r="G11" s="4">
        <v>0</v>
      </c>
      <c r="H11" s="4"/>
      <c r="I11" s="4"/>
      <c r="J11" s="19">
        <f t="shared" si="0"/>
        <v>1</v>
      </c>
      <c r="K11" s="19">
        <f t="shared" si="1"/>
        <v>0.7142857142857143</v>
      </c>
      <c r="L11" s="19">
        <f t="shared" si="2"/>
        <v>0.6885714285714285</v>
      </c>
      <c r="M11" s="20">
        <f t="shared" si="3"/>
        <v>4.0714285714285712</v>
      </c>
      <c r="N11" s="21"/>
      <c r="O11" s="4">
        <v>15</v>
      </c>
      <c r="P11" s="4">
        <v>15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44">
        <v>11</v>
      </c>
      <c r="C12" s="4">
        <v>13</v>
      </c>
      <c r="D12" s="4">
        <v>4</v>
      </c>
      <c r="E12" s="4">
        <v>9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0.75076923076923074</v>
      </c>
      <c r="M12" s="20">
        <f t="shared" si="3"/>
        <v>4.3076923076923075</v>
      </c>
      <c r="N12" s="21"/>
      <c r="O12" s="4">
        <v>13</v>
      </c>
      <c r="P12" s="4">
        <v>13</v>
      </c>
      <c r="Q12" s="4">
        <v>2</v>
      </c>
      <c r="R12" s="4">
        <v>2</v>
      </c>
      <c r="S12" s="4">
        <v>1</v>
      </c>
      <c r="T12" s="4">
        <v>1</v>
      </c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84</v>
      </c>
      <c r="D15" s="6">
        <f t="shared" ref="D15:I15" si="4">SUM(D8:D14)</f>
        <v>18</v>
      </c>
      <c r="E15" s="6">
        <f t="shared" si="4"/>
        <v>37</v>
      </c>
      <c r="F15" s="6">
        <f t="shared" si="4"/>
        <v>29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0.65476190476190477</v>
      </c>
      <c r="L15" s="7">
        <f t="shared" si="2"/>
        <v>0.6204761904761904</v>
      </c>
      <c r="M15" s="22">
        <f t="shared" si="3"/>
        <v>3.8690476190476191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89"/>
      <c r="D17" s="66"/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customHeight="1" x14ac:dyDescent="0.25">
      <c r="A18" s="59" t="s">
        <v>14</v>
      </c>
      <c r="B18" s="74" t="s">
        <v>1</v>
      </c>
      <c r="C18" s="76" t="s">
        <v>2</v>
      </c>
      <c r="D18" s="90" t="s">
        <v>3</v>
      </c>
      <c r="E18" s="91"/>
      <c r="F18" s="91"/>
      <c r="G18" s="92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64" t="s">
        <v>13</v>
      </c>
      <c r="C53" s="65"/>
      <c r="D53" s="66"/>
      <c r="E53" s="67"/>
      <c r="F53" s="67"/>
      <c r="G53" s="67"/>
      <c r="H53" s="68"/>
      <c r="I53" s="10"/>
      <c r="J53" s="10"/>
      <c r="K53" s="10"/>
      <c r="L53" s="10"/>
      <c r="M53" s="10"/>
      <c r="N53" s="12"/>
      <c r="O53" s="58"/>
      <c r="P53" s="58"/>
      <c r="Q53" s="58"/>
      <c r="R53" s="58"/>
      <c r="S53" s="58"/>
      <c r="T53" s="58"/>
      <c r="U53" s="58"/>
      <c r="V53" s="10"/>
    </row>
    <row r="54" spans="1:22" ht="15.75" x14ac:dyDescent="0.25">
      <c r="A54" s="59" t="s">
        <v>14</v>
      </c>
      <c r="B54" s="59" t="s">
        <v>1</v>
      </c>
      <c r="C54" s="61" t="s">
        <v>2</v>
      </c>
      <c r="D54" s="63" t="s">
        <v>3</v>
      </c>
      <c r="E54" s="63"/>
      <c r="F54" s="63"/>
      <c r="G54" s="63"/>
      <c r="H54" s="61" t="s">
        <v>4</v>
      </c>
      <c r="I54" s="59" t="s">
        <v>5</v>
      </c>
      <c r="J54" s="61" t="s">
        <v>15</v>
      </c>
      <c r="K54" s="61" t="s">
        <v>16</v>
      </c>
      <c r="L54" s="61" t="s">
        <v>6</v>
      </c>
      <c r="M54" s="61" t="s">
        <v>17</v>
      </c>
      <c r="N54" s="15"/>
      <c r="O54" s="69" t="s">
        <v>12</v>
      </c>
      <c r="P54" s="70"/>
      <c r="Q54" s="70"/>
      <c r="R54" s="70"/>
      <c r="S54" s="70"/>
      <c r="T54" s="70"/>
      <c r="U54" s="70"/>
      <c r="V54" s="71"/>
    </row>
    <row r="55" spans="1:22" x14ac:dyDescent="0.25">
      <c r="A55" s="60"/>
      <c r="B55" s="60"/>
      <c r="C55" s="62"/>
      <c r="D55" s="16">
        <v>5</v>
      </c>
      <c r="E55" s="16">
        <v>4</v>
      </c>
      <c r="F55" s="16">
        <v>3</v>
      </c>
      <c r="G55" s="16">
        <v>2</v>
      </c>
      <c r="H55" s="62"/>
      <c r="I55" s="60"/>
      <c r="J55" s="62"/>
      <c r="K55" s="62"/>
      <c r="L55" s="62"/>
      <c r="M55" s="62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72" t="s">
        <v>21</v>
      </c>
      <c r="B63" s="73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79" t="s">
        <v>18</v>
      </c>
      <c r="B64" s="80"/>
      <c r="C64" s="28">
        <f t="shared" ref="C64:I64" si="29">SUM(C8:C14)+SUM(C20:C26)+SUM(C32:C38)+SUM(C44:C50)+SUM(C56:C62)</f>
        <v>84</v>
      </c>
      <c r="D64" s="28">
        <f t="shared" si="29"/>
        <v>18</v>
      </c>
      <c r="E64" s="28">
        <f t="shared" si="29"/>
        <v>37</v>
      </c>
      <c r="F64" s="28">
        <f t="shared" si="29"/>
        <v>29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0.65476190476190477</v>
      </c>
      <c r="L64" s="26">
        <f t="shared" si="26"/>
        <v>0.6204761904761904</v>
      </c>
      <c r="M64" s="27">
        <f t="shared" si="27"/>
        <v>3.8690476190476191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A27:B27"/>
    <mergeCell ref="A64:B64"/>
    <mergeCell ref="J54:J55"/>
    <mergeCell ref="K54:K55"/>
    <mergeCell ref="L54:L55"/>
    <mergeCell ref="B41:C41"/>
    <mergeCell ref="D41:H41"/>
    <mergeCell ref="A39:B39"/>
    <mergeCell ref="B29:C29"/>
    <mergeCell ref="D29:H29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1"/>
  <sheetViews>
    <sheetView workbookViewId="0">
      <selection activeCell="P21" sqref="P2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30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85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 t="s">
        <v>95</v>
      </c>
      <c r="C8" s="4">
        <v>18</v>
      </c>
      <c r="D8" s="4">
        <v>5</v>
      </c>
      <c r="E8" s="4">
        <v>6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0.61111111111111116</v>
      </c>
      <c r="L8" s="19">
        <f>(D8+E8*0.64+F8*0.36+G8*0.16)/(D8+E8+F8+G8+I8)</f>
        <v>0.63111111111111107</v>
      </c>
      <c r="M8" s="20">
        <f>(D8*5+E8*4+F8*3+G8*2)/SUM(D8:H8)</f>
        <v>3.8888888888888888</v>
      </c>
      <c r="N8" s="15"/>
      <c r="O8" s="4">
        <v>7</v>
      </c>
      <c r="P8" s="4">
        <v>7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4" t="s">
        <v>89</v>
      </c>
      <c r="C9" s="4">
        <v>19</v>
      </c>
      <c r="D9" s="4">
        <v>4</v>
      </c>
      <c r="E9" s="4">
        <v>7</v>
      </c>
      <c r="F9" s="4">
        <v>8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0.57894736842105265</v>
      </c>
      <c r="L9" s="19">
        <f t="shared" ref="L9:L20" si="2">(D9+E9*0.64+F9*0.36+G9*0.16)/(D9+E9+F9+G9+I9)</f>
        <v>0.59789473684210526</v>
      </c>
      <c r="M9" s="20">
        <f t="shared" ref="M9:M20" si="3">(D9*5+E9*4+F9*3+G9*2)/SUM(D9:H9)</f>
        <v>3.7894736842105261</v>
      </c>
      <c r="N9" s="21"/>
      <c r="O9" s="4">
        <v>7</v>
      </c>
      <c r="P9" s="4">
        <v>7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4" t="s">
        <v>96</v>
      </c>
      <c r="C10" s="4">
        <v>18</v>
      </c>
      <c r="D10" s="4">
        <v>5</v>
      </c>
      <c r="E10" s="4">
        <v>4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0.60000000000000009</v>
      </c>
      <c r="M10" s="20">
        <f t="shared" si="3"/>
        <v>3.7777777777777777</v>
      </c>
      <c r="N10" s="21"/>
      <c r="O10" s="4">
        <v>7</v>
      </c>
      <c r="P10" s="4">
        <v>7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4" t="s">
        <v>90</v>
      </c>
      <c r="C11" s="4">
        <v>18</v>
      </c>
      <c r="D11" s="4">
        <v>4</v>
      </c>
      <c r="E11" s="4">
        <v>3</v>
      </c>
      <c r="F11" s="4">
        <v>11</v>
      </c>
      <c r="G11" s="4">
        <v>0</v>
      </c>
      <c r="H11" s="4"/>
      <c r="I11" s="4"/>
      <c r="J11" s="19">
        <f t="shared" si="0"/>
        <v>1</v>
      </c>
      <c r="K11" s="19">
        <f t="shared" si="1"/>
        <v>0.3888888888888889</v>
      </c>
      <c r="L11" s="19">
        <f t="shared" si="2"/>
        <v>0.54888888888888887</v>
      </c>
      <c r="M11" s="20">
        <f t="shared" si="3"/>
        <v>3.6111111111111112</v>
      </c>
      <c r="N11" s="21"/>
      <c r="O11" s="4">
        <v>7</v>
      </c>
      <c r="P11" s="4">
        <v>7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44" t="s">
        <v>97</v>
      </c>
      <c r="C12" s="4">
        <v>19</v>
      </c>
      <c r="D12" s="4">
        <v>5</v>
      </c>
      <c r="E12" s="4">
        <v>6</v>
      </c>
      <c r="F12" s="4">
        <v>8</v>
      </c>
      <c r="G12" s="4">
        <v>0</v>
      </c>
      <c r="H12" s="4"/>
      <c r="I12" s="4"/>
      <c r="J12" s="19">
        <f t="shared" si="0"/>
        <v>1</v>
      </c>
      <c r="K12" s="19">
        <f t="shared" si="1"/>
        <v>0.57894736842105265</v>
      </c>
      <c r="L12" s="19">
        <f t="shared" si="2"/>
        <v>0.61684210526315786</v>
      </c>
      <c r="M12" s="20">
        <f t="shared" si="3"/>
        <v>3.8421052631578947</v>
      </c>
      <c r="N12" s="21"/>
      <c r="O12" s="4">
        <v>15</v>
      </c>
      <c r="P12" s="4">
        <v>15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44" t="s">
        <v>98</v>
      </c>
      <c r="C13" s="4">
        <v>15</v>
      </c>
      <c r="D13" s="4">
        <v>0</v>
      </c>
      <c r="E13" s="4">
        <v>3</v>
      </c>
      <c r="F13" s="4">
        <v>12</v>
      </c>
      <c r="G13" s="4">
        <v>0</v>
      </c>
      <c r="H13" s="4"/>
      <c r="I13" s="4"/>
      <c r="J13" s="19">
        <f t="shared" si="0"/>
        <v>1</v>
      </c>
      <c r="K13" s="19">
        <f t="shared" si="1"/>
        <v>0.2</v>
      </c>
      <c r="L13" s="19">
        <f t="shared" si="2"/>
        <v>0.41600000000000004</v>
      </c>
      <c r="M13" s="20">
        <f t="shared" si="3"/>
        <v>3.2</v>
      </c>
      <c r="N13" s="21"/>
      <c r="O13" s="4">
        <v>15</v>
      </c>
      <c r="P13" s="4">
        <v>15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44">
        <v>8</v>
      </c>
      <c r="C14" s="4">
        <v>22</v>
      </c>
      <c r="D14" s="4">
        <v>1</v>
      </c>
      <c r="E14" s="4">
        <v>7</v>
      </c>
      <c r="F14" s="4">
        <v>14</v>
      </c>
      <c r="G14" s="4">
        <v>0</v>
      </c>
      <c r="H14" s="4"/>
      <c r="I14" s="4"/>
      <c r="J14" s="19">
        <f t="shared" si="0"/>
        <v>1</v>
      </c>
      <c r="K14" s="19">
        <f t="shared" si="1"/>
        <v>0.36363636363636365</v>
      </c>
      <c r="L14" s="19">
        <f t="shared" si="2"/>
        <v>0.47818181818181815</v>
      </c>
      <c r="M14" s="20">
        <f t="shared" si="3"/>
        <v>3.4090909090909092</v>
      </c>
      <c r="N14" s="21"/>
      <c r="O14" s="4">
        <v>15</v>
      </c>
      <c r="P14" s="4">
        <v>15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44" t="s">
        <v>91</v>
      </c>
      <c r="C15" s="4">
        <v>19</v>
      </c>
      <c r="D15" s="4">
        <v>6</v>
      </c>
      <c r="E15" s="4">
        <v>8</v>
      </c>
      <c r="F15" s="4">
        <v>5</v>
      </c>
      <c r="G15" s="4">
        <v>0</v>
      </c>
      <c r="H15" s="4"/>
      <c r="I15" s="4"/>
      <c r="J15" s="19">
        <f t="shared" si="0"/>
        <v>1</v>
      </c>
      <c r="K15" s="19">
        <f t="shared" si="1"/>
        <v>0.73684210526315785</v>
      </c>
      <c r="L15" s="19">
        <f t="shared" si="2"/>
        <v>0.68</v>
      </c>
      <c r="M15" s="20">
        <f t="shared" si="3"/>
        <v>4.0526315789473681</v>
      </c>
      <c r="N15" s="21"/>
      <c r="O15" s="4">
        <v>15</v>
      </c>
      <c r="P15" s="4">
        <v>15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44" t="s">
        <v>100</v>
      </c>
      <c r="C16" s="4">
        <v>16</v>
      </c>
      <c r="D16" s="4">
        <v>6</v>
      </c>
      <c r="E16" s="4">
        <v>3</v>
      </c>
      <c r="F16" s="4">
        <v>7</v>
      </c>
      <c r="G16" s="4">
        <v>0</v>
      </c>
      <c r="H16" s="4"/>
      <c r="I16" s="4"/>
      <c r="J16" s="19">
        <f t="shared" si="0"/>
        <v>1</v>
      </c>
      <c r="K16" s="19">
        <f t="shared" si="1"/>
        <v>0.5625</v>
      </c>
      <c r="L16" s="19">
        <f t="shared" si="2"/>
        <v>0.65249999999999997</v>
      </c>
      <c r="M16" s="20">
        <f t="shared" si="3"/>
        <v>3.9375</v>
      </c>
      <c r="N16" s="21"/>
      <c r="O16" s="4">
        <v>15</v>
      </c>
      <c r="P16" s="4">
        <v>15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44">
        <v>10</v>
      </c>
      <c r="C17" s="4">
        <v>14</v>
      </c>
      <c r="D17" s="4">
        <v>4</v>
      </c>
      <c r="E17" s="4">
        <v>6</v>
      </c>
      <c r="F17" s="4">
        <v>4</v>
      </c>
      <c r="G17" s="4">
        <v>0</v>
      </c>
      <c r="H17" s="4"/>
      <c r="I17" s="4"/>
      <c r="J17" s="19">
        <f t="shared" si="0"/>
        <v>1</v>
      </c>
      <c r="K17" s="19">
        <f t="shared" si="1"/>
        <v>0.7142857142857143</v>
      </c>
      <c r="L17" s="19">
        <f t="shared" si="2"/>
        <v>0.66285714285714281</v>
      </c>
      <c r="M17" s="20">
        <f t="shared" si="3"/>
        <v>4</v>
      </c>
      <c r="N17" s="21"/>
      <c r="O17" s="4">
        <v>15</v>
      </c>
      <c r="P17" s="4">
        <v>15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35">
        <v>11</v>
      </c>
      <c r="B18" s="44">
        <v>11</v>
      </c>
      <c r="C18" s="4">
        <v>13</v>
      </c>
      <c r="D18" s="4">
        <v>7</v>
      </c>
      <c r="E18" s="4">
        <v>5</v>
      </c>
      <c r="F18" s="4">
        <v>1</v>
      </c>
      <c r="G18" s="4">
        <v>0</v>
      </c>
      <c r="H18" s="4"/>
      <c r="I18" s="4"/>
      <c r="J18" s="19">
        <f t="shared" si="0"/>
        <v>1</v>
      </c>
      <c r="K18" s="19">
        <f t="shared" si="1"/>
        <v>0.92307692307692313</v>
      </c>
      <c r="L18" s="19">
        <f t="shared" si="2"/>
        <v>0.81230769230769218</v>
      </c>
      <c r="M18" s="20">
        <f t="shared" si="3"/>
        <v>4.4615384615384617</v>
      </c>
      <c r="N18" s="21"/>
      <c r="O18" s="4">
        <v>15</v>
      </c>
      <c r="P18" s="4">
        <v>15</v>
      </c>
      <c r="Q18" s="4">
        <v>1</v>
      </c>
      <c r="R18" s="4">
        <v>1</v>
      </c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50" t="s">
        <v>21</v>
      </c>
      <c r="B20" s="88"/>
      <c r="C20" s="29">
        <f>SUM(C8:C19)</f>
        <v>191</v>
      </c>
      <c r="D20" s="29">
        <f t="shared" ref="D20:I20" si="4">SUM(D8:D19)</f>
        <v>47</v>
      </c>
      <c r="E20" s="29">
        <f t="shared" si="4"/>
        <v>58</v>
      </c>
      <c r="F20" s="29">
        <f t="shared" si="4"/>
        <v>86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0.54973821989528793</v>
      </c>
      <c r="L20" s="30">
        <f t="shared" si="2"/>
        <v>0.60251308900523559</v>
      </c>
      <c r="M20" s="31">
        <f t="shared" si="3"/>
        <v>3.7958115183246073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S19" sqref="S1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68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31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88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0" t="s">
        <v>97</v>
      </c>
      <c r="C8" s="4">
        <v>19</v>
      </c>
      <c r="D8" s="4">
        <v>9</v>
      </c>
      <c r="E8" s="4">
        <v>5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0.73684210526315785</v>
      </c>
      <c r="L8" s="19">
        <f>(D8+E8*0.64+F8*0.36+G8*0.16)/(D8+E8+F8+G8+I8)</f>
        <v>0.73684210526315785</v>
      </c>
      <c r="M8" s="20">
        <f>(D8*5+E8*4+F8*3+G8*2)/SUM(D8:H8)</f>
        <v>4.2105263157894735</v>
      </c>
      <c r="N8" s="15"/>
      <c r="O8" s="4">
        <v>16</v>
      </c>
      <c r="P8" s="4">
        <v>16</v>
      </c>
      <c r="Q8" s="4">
        <v>1</v>
      </c>
      <c r="R8" s="4">
        <v>2</v>
      </c>
      <c r="S8" s="4">
        <v>3</v>
      </c>
      <c r="T8" s="4">
        <v>3</v>
      </c>
      <c r="U8" s="4"/>
      <c r="V8" s="4"/>
    </row>
    <row r="9" spans="1:22" x14ac:dyDescent="0.25">
      <c r="A9" s="16">
        <v>2</v>
      </c>
      <c r="B9" s="41" t="s">
        <v>98</v>
      </c>
      <c r="C9" s="4">
        <v>15</v>
      </c>
      <c r="D9" s="4">
        <v>2</v>
      </c>
      <c r="E9" s="4">
        <v>5</v>
      </c>
      <c r="F9" s="4">
        <v>8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0.46666666666666667</v>
      </c>
      <c r="L9" s="19">
        <f t="shared" ref="L9:L18" si="2">(D9+E9*0.64+F9*0.36+G9*0.16)/(D9+E9+F9+G9+I9)</f>
        <v>0.53866666666666663</v>
      </c>
      <c r="M9" s="20">
        <f t="shared" ref="M9:M18" si="3">(D9*5+E9*4+F9*3+G9*2)/SUM(D9:H9)</f>
        <v>3.6</v>
      </c>
      <c r="N9" s="21"/>
      <c r="O9" s="4">
        <v>16</v>
      </c>
      <c r="P9" s="4">
        <v>16</v>
      </c>
      <c r="Q9" s="4">
        <v>1</v>
      </c>
      <c r="R9" s="4">
        <v>2</v>
      </c>
      <c r="S9" s="4">
        <v>3</v>
      </c>
      <c r="T9" s="4">
        <v>3</v>
      </c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2</v>
      </c>
      <c r="E10" s="4">
        <v>6</v>
      </c>
      <c r="F10" s="4">
        <v>14</v>
      </c>
      <c r="G10" s="4">
        <v>0</v>
      </c>
      <c r="H10" s="4"/>
      <c r="I10" s="4"/>
      <c r="J10" s="19">
        <f t="shared" si="0"/>
        <v>1</v>
      </c>
      <c r="K10" s="19">
        <f t="shared" si="1"/>
        <v>0.36363636363636365</v>
      </c>
      <c r="L10" s="19">
        <f t="shared" si="2"/>
        <v>0.49454545454545451</v>
      </c>
      <c r="M10" s="20">
        <f t="shared" si="3"/>
        <v>3.4545454545454546</v>
      </c>
      <c r="N10" s="21"/>
      <c r="O10" s="4">
        <v>16</v>
      </c>
      <c r="P10" s="4">
        <v>16</v>
      </c>
      <c r="Q10" s="4">
        <v>1</v>
      </c>
      <c r="R10" s="4">
        <v>2</v>
      </c>
      <c r="S10" s="4">
        <v>3</v>
      </c>
      <c r="T10" s="4">
        <v>3</v>
      </c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8</v>
      </c>
      <c r="E11" s="4">
        <v>9</v>
      </c>
      <c r="F11" s="4">
        <v>2</v>
      </c>
      <c r="G11" s="4">
        <v>0</v>
      </c>
      <c r="H11" s="4"/>
      <c r="I11" s="4"/>
      <c r="J11" s="19">
        <f t="shared" si="0"/>
        <v>1</v>
      </c>
      <c r="K11" s="19">
        <f t="shared" si="1"/>
        <v>0.89473684210526316</v>
      </c>
      <c r="L11" s="19">
        <f t="shared" si="2"/>
        <v>0.76210526315789473</v>
      </c>
      <c r="M11" s="20">
        <f t="shared" si="3"/>
        <v>4.3157894736842106</v>
      </c>
      <c r="N11" s="21"/>
      <c r="O11" s="4">
        <v>24</v>
      </c>
      <c r="P11" s="4">
        <v>23</v>
      </c>
      <c r="Q11" s="4">
        <v>3</v>
      </c>
      <c r="R11" s="4">
        <v>3</v>
      </c>
      <c r="S11" s="4">
        <v>0</v>
      </c>
      <c r="T11" s="4">
        <v>0</v>
      </c>
      <c r="U11" s="4"/>
      <c r="V11" s="4"/>
    </row>
    <row r="12" spans="1:22" x14ac:dyDescent="0.25">
      <c r="A12" s="35">
        <v>5</v>
      </c>
      <c r="B12" s="5" t="s">
        <v>100</v>
      </c>
      <c r="C12" s="4">
        <v>16</v>
      </c>
      <c r="D12" s="4">
        <v>5</v>
      </c>
      <c r="E12" s="4">
        <v>6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0.6875</v>
      </c>
      <c r="L12" s="19">
        <f t="shared" si="2"/>
        <v>0.66500000000000004</v>
      </c>
      <c r="M12" s="20">
        <f t="shared" si="3"/>
        <v>4</v>
      </c>
      <c r="N12" s="21"/>
      <c r="O12" s="4">
        <v>24</v>
      </c>
      <c r="P12" s="4">
        <v>23</v>
      </c>
      <c r="Q12" s="4">
        <v>3</v>
      </c>
      <c r="R12" s="4">
        <v>3</v>
      </c>
      <c r="S12" s="4">
        <v>0</v>
      </c>
      <c r="T12" s="4">
        <v>0</v>
      </c>
      <c r="U12" s="4"/>
      <c r="V12" s="4"/>
    </row>
    <row r="13" spans="1:22" x14ac:dyDescent="0.25">
      <c r="A13" s="35">
        <v>6</v>
      </c>
      <c r="B13" s="5">
        <v>10</v>
      </c>
      <c r="C13" s="4">
        <v>14</v>
      </c>
      <c r="D13" s="4">
        <v>5</v>
      </c>
      <c r="E13" s="4">
        <v>6</v>
      </c>
      <c r="F13" s="4">
        <v>3</v>
      </c>
      <c r="G13" s="4">
        <v>0</v>
      </c>
      <c r="H13" s="4"/>
      <c r="I13" s="4"/>
      <c r="J13" s="19">
        <f t="shared" si="0"/>
        <v>1</v>
      </c>
      <c r="K13" s="19">
        <f t="shared" si="1"/>
        <v>0.7857142857142857</v>
      </c>
      <c r="L13" s="19">
        <f t="shared" si="2"/>
        <v>0.70857142857142852</v>
      </c>
      <c r="M13" s="20">
        <f t="shared" si="3"/>
        <v>4.1428571428571432</v>
      </c>
      <c r="N13" s="21"/>
      <c r="O13" s="4">
        <v>16</v>
      </c>
      <c r="P13" s="4">
        <v>16</v>
      </c>
      <c r="Q13" s="4">
        <v>5</v>
      </c>
      <c r="R13" s="4">
        <v>5</v>
      </c>
      <c r="S13" s="4">
        <v>0</v>
      </c>
      <c r="T13" s="4">
        <v>0</v>
      </c>
      <c r="U13" s="4"/>
      <c r="V13" s="4"/>
    </row>
    <row r="14" spans="1:22" x14ac:dyDescent="0.25">
      <c r="A14" s="35">
        <v>7</v>
      </c>
      <c r="B14" s="5">
        <v>11</v>
      </c>
      <c r="C14" s="4">
        <v>13</v>
      </c>
      <c r="D14" s="4">
        <v>7</v>
      </c>
      <c r="E14" s="4">
        <v>6</v>
      </c>
      <c r="F14" s="4">
        <v>0</v>
      </c>
      <c r="G14" s="4">
        <v>0</v>
      </c>
      <c r="H14" s="4"/>
      <c r="I14" s="4"/>
      <c r="J14" s="19">
        <f t="shared" si="0"/>
        <v>1</v>
      </c>
      <c r="K14" s="19">
        <f t="shared" si="1"/>
        <v>1</v>
      </c>
      <c r="L14" s="19">
        <f t="shared" si="2"/>
        <v>0.83384615384615379</v>
      </c>
      <c r="M14" s="20">
        <f t="shared" si="3"/>
        <v>4.5384615384615383</v>
      </c>
      <c r="N14" s="21"/>
      <c r="O14" s="4">
        <v>32</v>
      </c>
      <c r="P14" s="4">
        <v>32</v>
      </c>
      <c r="Q14" s="4">
        <v>5</v>
      </c>
      <c r="R14" s="4">
        <v>6</v>
      </c>
      <c r="S14" s="4">
        <v>0</v>
      </c>
      <c r="T14" s="4">
        <v>0</v>
      </c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 t="s">
        <v>104</v>
      </c>
      <c r="C16" s="4">
        <v>13</v>
      </c>
      <c r="D16" s="4">
        <v>11</v>
      </c>
      <c r="E16" s="4">
        <v>2</v>
      </c>
      <c r="F16" s="4">
        <v>0</v>
      </c>
      <c r="G16" s="4">
        <v>0</v>
      </c>
      <c r="H16" s="4"/>
      <c r="I16" s="4"/>
      <c r="J16" s="19">
        <f t="shared" si="0"/>
        <v>1</v>
      </c>
      <c r="K16" s="19">
        <f t="shared" si="1"/>
        <v>1</v>
      </c>
      <c r="L16" s="19">
        <f t="shared" si="2"/>
        <v>0.94461538461538452</v>
      </c>
      <c r="M16" s="20">
        <f t="shared" si="3"/>
        <v>4.8461538461538458</v>
      </c>
      <c r="N16" s="21"/>
      <c r="O16" s="4">
        <v>16</v>
      </c>
      <c r="P16" s="4">
        <v>16</v>
      </c>
      <c r="Q16" s="4">
        <v>0</v>
      </c>
      <c r="R16" s="4">
        <v>0</v>
      </c>
      <c r="S16" s="4"/>
      <c r="T16" s="4">
        <v>0</v>
      </c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50" t="s">
        <v>21</v>
      </c>
      <c r="B18" s="88"/>
      <c r="C18" s="29">
        <f t="shared" ref="C18:I18" si="4">SUM(C8:C17)</f>
        <v>131</v>
      </c>
      <c r="D18" s="29">
        <f t="shared" si="4"/>
        <v>49</v>
      </c>
      <c r="E18" s="29">
        <f t="shared" si="4"/>
        <v>45</v>
      </c>
      <c r="F18" s="29">
        <f t="shared" si="4"/>
        <v>37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0.71755725190839692</v>
      </c>
      <c r="L18" s="30">
        <f t="shared" si="2"/>
        <v>0.69557251908396955</v>
      </c>
      <c r="M18" s="31">
        <f t="shared" si="3"/>
        <v>4.0916030534351142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6"/>
  <sheetViews>
    <sheetView workbookViewId="0">
      <selection activeCell="R14" sqref="R1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32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87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97</v>
      </c>
      <c r="C8" s="4">
        <v>19</v>
      </c>
      <c r="D8" s="4">
        <v>6</v>
      </c>
      <c r="E8" s="4">
        <v>5</v>
      </c>
      <c r="F8" s="4">
        <v>8</v>
      </c>
      <c r="G8" s="4">
        <v>0</v>
      </c>
      <c r="H8" s="4"/>
      <c r="I8" s="4"/>
      <c r="J8" s="19">
        <f>SUM(D8:F8)/SUM(D8:G8)</f>
        <v>1</v>
      </c>
      <c r="K8" s="19">
        <f>SUM(D8:E8)/SUM(D8:G8)</f>
        <v>0.57894736842105265</v>
      </c>
      <c r="L8" s="19">
        <f>(D8+E8*0.64+F8*0.36+G8*0.16)/(D8+E8+F8+G8+I8)</f>
        <v>0.63578947368421046</v>
      </c>
      <c r="M8" s="20">
        <f>(D8*5+E8*4+F8*3+G8*2)/SUM(D8:H8)</f>
        <v>3.8947368421052633</v>
      </c>
      <c r="N8" s="15"/>
      <c r="O8" s="4">
        <v>5</v>
      </c>
      <c r="P8" s="4">
        <v>5</v>
      </c>
      <c r="Q8" s="4">
        <v>3</v>
      </c>
      <c r="R8" s="4">
        <v>3</v>
      </c>
      <c r="S8" s="4"/>
      <c r="T8" s="4"/>
      <c r="U8" s="4"/>
      <c r="V8" s="4"/>
    </row>
    <row r="9" spans="1:22" x14ac:dyDescent="0.25">
      <c r="A9" s="16">
        <v>2</v>
      </c>
      <c r="B9" s="5" t="s">
        <v>98</v>
      </c>
      <c r="C9" s="4">
        <v>15</v>
      </c>
      <c r="D9" s="4">
        <v>2</v>
      </c>
      <c r="E9" s="4">
        <v>5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0.46666666666666667</v>
      </c>
      <c r="L9" s="19">
        <f t="shared" ref="L9:L15" si="2">(D9+E9*0.64+F9*0.36+G9*0.16)/(D9+E9+F9+G9+I9)</f>
        <v>0.53866666666666663</v>
      </c>
      <c r="M9" s="20">
        <f t="shared" ref="M9:M15" si="3">(D9*5+E9*4+F9*3+G9*2)/SUM(D9:H9)</f>
        <v>3.6</v>
      </c>
      <c r="N9" s="21"/>
      <c r="O9" s="4">
        <v>5</v>
      </c>
      <c r="P9" s="4">
        <v>5</v>
      </c>
      <c r="Q9" s="4">
        <v>3</v>
      </c>
      <c r="R9" s="4">
        <v>3</v>
      </c>
      <c r="S9" s="4"/>
      <c r="T9" s="4"/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2</v>
      </c>
      <c r="E10" s="4">
        <v>7</v>
      </c>
      <c r="F10" s="4">
        <v>13</v>
      </c>
      <c r="G10" s="4">
        <v>0</v>
      </c>
      <c r="H10" s="4"/>
      <c r="I10" s="4"/>
      <c r="J10" s="19">
        <f t="shared" si="0"/>
        <v>1</v>
      </c>
      <c r="K10" s="19">
        <f t="shared" si="1"/>
        <v>0.40909090909090912</v>
      </c>
      <c r="L10" s="19">
        <f t="shared" si="2"/>
        <v>0.50727272727272732</v>
      </c>
      <c r="M10" s="20">
        <f t="shared" si="3"/>
        <v>3.5</v>
      </c>
      <c r="N10" s="21"/>
      <c r="O10" s="4">
        <v>6</v>
      </c>
      <c r="P10" s="4">
        <v>6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5</v>
      </c>
      <c r="E11" s="4">
        <v>5</v>
      </c>
      <c r="F11" s="4">
        <v>9</v>
      </c>
      <c r="G11" s="4">
        <v>0</v>
      </c>
      <c r="H11" s="4"/>
      <c r="I11" s="4"/>
      <c r="J11" s="19">
        <f t="shared" si="0"/>
        <v>1</v>
      </c>
      <c r="K11" s="19">
        <f t="shared" si="1"/>
        <v>0.52631578947368418</v>
      </c>
      <c r="L11" s="19">
        <f t="shared" si="2"/>
        <v>0.6021052631578947</v>
      </c>
      <c r="M11" s="20">
        <f t="shared" si="3"/>
        <v>3.7894736842105261</v>
      </c>
      <c r="N11" s="21"/>
      <c r="O11" s="4">
        <v>5</v>
      </c>
      <c r="P11" s="4">
        <v>5</v>
      </c>
      <c r="Q11" s="4">
        <v>3</v>
      </c>
      <c r="R11" s="4">
        <v>3</v>
      </c>
      <c r="S11" s="4"/>
      <c r="T11" s="4"/>
      <c r="U11" s="4"/>
      <c r="V11" s="4"/>
    </row>
    <row r="12" spans="1:22" x14ac:dyDescent="0.25">
      <c r="A12" s="35">
        <v>5</v>
      </c>
      <c r="B12" s="5" t="s">
        <v>100</v>
      </c>
      <c r="C12" s="4">
        <v>16</v>
      </c>
      <c r="D12" s="4">
        <v>5</v>
      </c>
      <c r="E12" s="4">
        <v>6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0.6875</v>
      </c>
      <c r="L12" s="19">
        <f t="shared" si="2"/>
        <v>0.66500000000000004</v>
      </c>
      <c r="M12" s="20">
        <f t="shared" si="3"/>
        <v>4</v>
      </c>
      <c r="N12" s="21"/>
      <c r="O12" s="4">
        <v>5</v>
      </c>
      <c r="P12" s="4">
        <v>5</v>
      </c>
      <c r="Q12" s="4">
        <v>3</v>
      </c>
      <c r="R12" s="4">
        <v>3</v>
      </c>
      <c r="S12" s="4"/>
      <c r="T12" s="4"/>
      <c r="U12" s="4"/>
      <c r="V12" s="4"/>
    </row>
    <row r="13" spans="1:22" x14ac:dyDescent="0.25">
      <c r="A13" s="35">
        <v>6</v>
      </c>
      <c r="B13" s="5">
        <v>10</v>
      </c>
      <c r="C13" s="4">
        <v>14</v>
      </c>
      <c r="D13" s="4">
        <v>7</v>
      </c>
      <c r="E13" s="4">
        <v>5</v>
      </c>
      <c r="F13" s="4">
        <v>2</v>
      </c>
      <c r="G13" s="4">
        <v>0</v>
      </c>
      <c r="H13" s="4"/>
      <c r="I13" s="4"/>
      <c r="J13" s="19">
        <f t="shared" ref="J13" si="4">SUM(D13:F13)/SUM(D13:G13)</f>
        <v>1</v>
      </c>
      <c r="K13" s="19">
        <f t="shared" ref="K13" si="5">SUM(D13:E13)/SUM(D13:G13)</f>
        <v>0.8571428571428571</v>
      </c>
      <c r="L13" s="19">
        <f t="shared" ref="L13" si="6">(D13+E13*0.64+F13*0.36+G13*0.16)/(D13+E13+F13+G13+I13)</f>
        <v>0.78</v>
      </c>
      <c r="M13" s="20">
        <f t="shared" ref="M13" si="7">(D13*5+E13*4+F13*3+G13*2)/SUM(D13:H13)</f>
        <v>4.3571428571428568</v>
      </c>
      <c r="N13" s="21"/>
      <c r="O13" s="4">
        <v>4</v>
      </c>
      <c r="P13" s="4">
        <v>4</v>
      </c>
      <c r="Q13" s="4">
        <v>4</v>
      </c>
      <c r="R13" s="4">
        <v>4</v>
      </c>
      <c r="S13" s="4"/>
      <c r="T13" s="4"/>
      <c r="U13" s="4"/>
      <c r="V13" s="4"/>
    </row>
    <row r="14" spans="1:22" x14ac:dyDescent="0.25">
      <c r="A14" s="35">
        <v>7</v>
      </c>
      <c r="B14" s="5">
        <v>11</v>
      </c>
      <c r="C14" s="4">
        <v>13</v>
      </c>
      <c r="D14" s="4">
        <v>4</v>
      </c>
      <c r="E14" s="4">
        <v>7</v>
      </c>
      <c r="F14" s="4">
        <v>2</v>
      </c>
      <c r="G14" s="4">
        <v>0</v>
      </c>
      <c r="H14" s="4"/>
      <c r="I14" s="4"/>
      <c r="J14" s="19">
        <f t="shared" si="0"/>
        <v>1</v>
      </c>
      <c r="K14" s="19">
        <f t="shared" si="1"/>
        <v>0.84615384615384615</v>
      </c>
      <c r="L14" s="19">
        <f t="shared" si="2"/>
        <v>0.70769230769230773</v>
      </c>
      <c r="M14" s="20">
        <f t="shared" si="3"/>
        <v>4.1538461538461542</v>
      </c>
      <c r="N14" s="21"/>
      <c r="O14" s="4">
        <v>10</v>
      </c>
      <c r="P14" s="4">
        <v>10</v>
      </c>
      <c r="Q14" s="4">
        <v>6</v>
      </c>
      <c r="R14" s="4">
        <v>6</v>
      </c>
      <c r="S14" s="4"/>
      <c r="T14" s="4"/>
      <c r="U14" s="4"/>
      <c r="V14" s="4"/>
    </row>
    <row r="15" spans="1:22" x14ac:dyDescent="0.25">
      <c r="A15" s="50" t="s">
        <v>21</v>
      </c>
      <c r="B15" s="88"/>
      <c r="C15" s="29">
        <f t="shared" ref="C15:I15" si="8">SUM(C8:C14)</f>
        <v>118</v>
      </c>
      <c r="D15" s="29">
        <f t="shared" si="8"/>
        <v>31</v>
      </c>
      <c r="E15" s="29">
        <f t="shared" si="8"/>
        <v>40</v>
      </c>
      <c r="F15" s="29">
        <f t="shared" si="8"/>
        <v>47</v>
      </c>
      <c r="G15" s="29">
        <f t="shared" si="8"/>
        <v>0</v>
      </c>
      <c r="H15" s="29">
        <f t="shared" si="8"/>
        <v>0</v>
      </c>
      <c r="I15" s="29">
        <f t="shared" si="8"/>
        <v>0</v>
      </c>
      <c r="J15" s="30">
        <f t="shared" si="0"/>
        <v>1</v>
      </c>
      <c r="K15" s="30">
        <f t="shared" si="1"/>
        <v>0.60169491525423724</v>
      </c>
      <c r="L15" s="30">
        <f t="shared" si="2"/>
        <v>0.62305084745762707</v>
      </c>
      <c r="M15" s="31">
        <f t="shared" si="3"/>
        <v>3.8644067796610169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5:B15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"/>
  <sheetViews>
    <sheetView topLeftCell="A7" workbookViewId="0">
      <selection activeCell="G14" sqref="G1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33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83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 t="s">
        <v>95</v>
      </c>
      <c r="C8" s="4">
        <v>8</v>
      </c>
      <c r="D8" s="4">
        <v>5</v>
      </c>
      <c r="E8" s="4">
        <v>1</v>
      </c>
      <c r="F8" s="4">
        <v>2</v>
      </c>
      <c r="G8" s="4">
        <v>0</v>
      </c>
      <c r="H8" s="4"/>
      <c r="I8" s="4"/>
      <c r="J8" s="19">
        <f>SUM(D8:F8)/SUM(D8:G8)</f>
        <v>1</v>
      </c>
      <c r="K8" s="19">
        <f>SUM(D8:E8)/SUM(D8:G8)</f>
        <v>0.75</v>
      </c>
      <c r="L8" s="19">
        <f>(D8+E8*0.64+F8*0.36+G8*0.16)/(D8+E8+F8+G8+I8)</f>
        <v>0.79499999999999993</v>
      </c>
      <c r="M8" s="20">
        <f>(D8*5+E8*4+F8*3+G8*2)/SUM(D8:H8)</f>
        <v>4.375</v>
      </c>
      <c r="N8" s="15"/>
      <c r="O8" s="4">
        <v>15</v>
      </c>
      <c r="P8" s="4">
        <v>15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4" t="s">
        <v>89</v>
      </c>
      <c r="C9" s="4">
        <v>7</v>
      </c>
      <c r="D9" s="4">
        <v>4</v>
      </c>
      <c r="E9" s="4">
        <v>2</v>
      </c>
      <c r="F9" s="4">
        <v>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0.8571428571428571</v>
      </c>
      <c r="L9" s="19">
        <f t="shared" ref="L9:L15" si="2">(D9+E9*0.64+F9*0.36+G9*0.16)/(D9+E9+F9+G9+I9)</f>
        <v>0.80571428571428583</v>
      </c>
      <c r="M9" s="20">
        <f t="shared" ref="M9:M15" si="3">(D9*5+E9*4+F9*3+G9*2)/SUM(D9:H9)</f>
        <v>4.4285714285714288</v>
      </c>
      <c r="N9" s="21"/>
      <c r="O9" s="4">
        <v>15</v>
      </c>
      <c r="P9" s="4">
        <v>15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4" t="s">
        <v>96</v>
      </c>
      <c r="C10" s="4">
        <v>9</v>
      </c>
      <c r="D10" s="4">
        <v>3</v>
      </c>
      <c r="E10" s="4">
        <v>5</v>
      </c>
      <c r="F10" s="4">
        <v>1</v>
      </c>
      <c r="G10" s="4">
        <v>0</v>
      </c>
      <c r="H10" s="4"/>
      <c r="I10" s="4"/>
      <c r="J10" s="19">
        <f t="shared" si="0"/>
        <v>1</v>
      </c>
      <c r="K10" s="19">
        <f t="shared" si="1"/>
        <v>0.88888888888888884</v>
      </c>
      <c r="L10" s="19">
        <f t="shared" si="2"/>
        <v>0.72888888888888892</v>
      </c>
      <c r="M10" s="20">
        <f t="shared" si="3"/>
        <v>4.2222222222222223</v>
      </c>
      <c r="N10" s="21"/>
      <c r="O10" s="4">
        <v>15</v>
      </c>
      <c r="P10" s="4">
        <v>15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44" t="s">
        <v>90</v>
      </c>
      <c r="C11" s="4">
        <v>9</v>
      </c>
      <c r="D11" s="4">
        <v>4</v>
      </c>
      <c r="E11" s="4">
        <v>4</v>
      </c>
      <c r="F11" s="4">
        <v>1</v>
      </c>
      <c r="G11" s="4">
        <v>0</v>
      </c>
      <c r="H11" s="4"/>
      <c r="I11" s="4"/>
      <c r="J11" s="19">
        <f t="shared" si="0"/>
        <v>1</v>
      </c>
      <c r="K11" s="19">
        <f t="shared" si="1"/>
        <v>0.88888888888888884</v>
      </c>
      <c r="L11" s="19">
        <f t="shared" si="2"/>
        <v>0.76888888888888896</v>
      </c>
      <c r="M11" s="20">
        <f t="shared" si="3"/>
        <v>4.333333333333333</v>
      </c>
      <c r="N11" s="21"/>
      <c r="O11" s="4">
        <v>15</v>
      </c>
      <c r="P11" s="4">
        <v>15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44" t="s">
        <v>97</v>
      </c>
      <c r="C12" s="4">
        <v>9</v>
      </c>
      <c r="D12" s="4">
        <v>7</v>
      </c>
      <c r="E12" s="4">
        <v>2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0.91999999999999993</v>
      </c>
      <c r="M12" s="20">
        <f t="shared" si="3"/>
        <v>4.7777777777777777</v>
      </c>
      <c r="N12" s="21"/>
      <c r="O12" s="4">
        <v>15</v>
      </c>
      <c r="P12" s="4">
        <v>15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4" t="s">
        <v>98</v>
      </c>
      <c r="C13" s="4">
        <v>5</v>
      </c>
      <c r="D13" s="4">
        <v>4</v>
      </c>
      <c r="E13" s="4">
        <v>1</v>
      </c>
      <c r="F13" s="4">
        <v>0</v>
      </c>
      <c r="G13" s="4">
        <v>0</v>
      </c>
      <c r="H13" s="4"/>
      <c r="I13" s="4"/>
      <c r="J13" s="19">
        <f t="shared" si="0"/>
        <v>1</v>
      </c>
      <c r="K13" s="19">
        <f t="shared" si="1"/>
        <v>1</v>
      </c>
      <c r="L13" s="19">
        <f t="shared" si="2"/>
        <v>0.92799999999999994</v>
      </c>
      <c r="M13" s="20">
        <f t="shared" si="3"/>
        <v>4.8</v>
      </c>
      <c r="N13" s="21"/>
      <c r="O13" s="4">
        <v>15</v>
      </c>
      <c r="P13" s="4">
        <v>15</v>
      </c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4">
        <v>8</v>
      </c>
      <c r="C14" s="4">
        <v>7</v>
      </c>
      <c r="D14" s="4">
        <v>4</v>
      </c>
      <c r="E14" s="4">
        <v>2</v>
      </c>
      <c r="F14" s="4">
        <v>1</v>
      </c>
      <c r="G14" s="4">
        <v>0</v>
      </c>
      <c r="H14" s="4"/>
      <c r="I14" s="4"/>
      <c r="J14" s="19">
        <f t="shared" si="0"/>
        <v>1</v>
      </c>
      <c r="K14" s="19">
        <f t="shared" si="1"/>
        <v>0.8571428571428571</v>
      </c>
      <c r="L14" s="19">
        <f t="shared" si="2"/>
        <v>0.80571428571428583</v>
      </c>
      <c r="M14" s="20">
        <f t="shared" si="3"/>
        <v>4.4285714285714288</v>
      </c>
      <c r="N14" s="21"/>
      <c r="O14" s="4">
        <v>8</v>
      </c>
      <c r="P14" s="4">
        <v>8</v>
      </c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54</v>
      </c>
      <c r="D15" s="6">
        <f t="shared" ref="D15:I15" si="4">SUM(D8:D14)</f>
        <v>31</v>
      </c>
      <c r="E15" s="6">
        <f t="shared" si="4"/>
        <v>17</v>
      </c>
      <c r="F15" s="6">
        <f t="shared" si="4"/>
        <v>6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0.88888888888888884</v>
      </c>
      <c r="L15" s="7">
        <f t="shared" si="2"/>
        <v>0.8155555555555557</v>
      </c>
      <c r="M15" s="22">
        <f t="shared" si="3"/>
        <v>4.4629629629629628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82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95</v>
      </c>
      <c r="C20" s="4">
        <v>10</v>
      </c>
      <c r="D20" s="4">
        <v>4</v>
      </c>
      <c r="E20" s="4">
        <v>3</v>
      </c>
      <c r="F20" s="4">
        <v>3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0.7</v>
      </c>
      <c r="L20" s="19">
        <f>(D20+E20*0.64+F20*0.36+G20*0.16)/(D20+E20+F20+G20+I20)</f>
        <v>0.7</v>
      </c>
      <c r="M20" s="20">
        <f>(D20*5+E20*4+F20*3+G20*2)/SUM(D20:H20)</f>
        <v>4.0999999999999996</v>
      </c>
      <c r="N20" s="15"/>
      <c r="O20" s="4">
        <v>15</v>
      </c>
      <c r="P20" s="4">
        <v>15</v>
      </c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 t="s">
        <v>89</v>
      </c>
      <c r="C21" s="4">
        <v>12</v>
      </c>
      <c r="D21" s="4">
        <v>8</v>
      </c>
      <c r="E21" s="4">
        <v>1</v>
      </c>
      <c r="F21" s="4">
        <v>3</v>
      </c>
      <c r="G21" s="4">
        <v>0</v>
      </c>
      <c r="H21" s="4"/>
      <c r="I21" s="4"/>
      <c r="J21" s="19">
        <f t="shared" ref="J21:J28" si="6">SUM(D21:F21)/SUM(D21:G21)</f>
        <v>1</v>
      </c>
      <c r="K21" s="19">
        <f t="shared" ref="K21:K28" si="7">SUM(D21:E21)/SUM(D21:G21)</f>
        <v>0.75</v>
      </c>
      <c r="L21" s="19">
        <f t="shared" ref="L21:L28" si="8">(D21+E21*0.64+F21*0.36+G21*0.16)/(D21+E21+F21+G21+I21)</f>
        <v>0.81</v>
      </c>
      <c r="M21" s="20">
        <f t="shared" ref="M21:M28" si="9">(D21*5+E21*4+F21*3+G21*2)/SUM(D21:H21)</f>
        <v>4.416666666666667</v>
      </c>
      <c r="N21" s="21"/>
      <c r="O21" s="4">
        <v>15</v>
      </c>
      <c r="P21" s="4">
        <v>15</v>
      </c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 t="s">
        <v>96</v>
      </c>
      <c r="C22" s="4">
        <v>9</v>
      </c>
      <c r="D22" s="4">
        <v>5</v>
      </c>
      <c r="E22" s="4">
        <v>4</v>
      </c>
      <c r="F22" s="4">
        <v>0</v>
      </c>
      <c r="G22" s="4">
        <v>0</v>
      </c>
      <c r="H22" s="4"/>
      <c r="I22" s="4"/>
      <c r="J22" s="19">
        <f t="shared" si="6"/>
        <v>1</v>
      </c>
      <c r="K22" s="19">
        <f t="shared" si="7"/>
        <v>1</v>
      </c>
      <c r="L22" s="19">
        <f t="shared" si="8"/>
        <v>0.84000000000000008</v>
      </c>
      <c r="M22" s="20">
        <f t="shared" si="9"/>
        <v>4.5555555555555554</v>
      </c>
      <c r="N22" s="21"/>
      <c r="O22" s="4">
        <v>15</v>
      </c>
      <c r="P22" s="4">
        <v>15</v>
      </c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 t="s">
        <v>90</v>
      </c>
      <c r="C23" s="4">
        <v>9</v>
      </c>
      <c r="D23" s="4">
        <v>4</v>
      </c>
      <c r="E23" s="4">
        <v>4</v>
      </c>
      <c r="F23" s="4">
        <v>1</v>
      </c>
      <c r="G23" s="4">
        <v>0</v>
      </c>
      <c r="H23" s="4"/>
      <c r="I23" s="4"/>
      <c r="J23" s="19">
        <f t="shared" si="6"/>
        <v>1</v>
      </c>
      <c r="K23" s="19">
        <f t="shared" si="7"/>
        <v>0.88888888888888884</v>
      </c>
      <c r="L23" s="19">
        <f t="shared" si="8"/>
        <v>0.76888888888888896</v>
      </c>
      <c r="M23" s="20">
        <f t="shared" si="9"/>
        <v>4.333333333333333</v>
      </c>
      <c r="N23" s="21"/>
      <c r="O23" s="4">
        <v>15</v>
      </c>
      <c r="P23" s="4">
        <v>15</v>
      </c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 t="s">
        <v>97</v>
      </c>
      <c r="C24" s="4">
        <v>10</v>
      </c>
      <c r="D24" s="4">
        <v>5</v>
      </c>
      <c r="E24" s="4">
        <v>4</v>
      </c>
      <c r="F24" s="4">
        <v>1</v>
      </c>
      <c r="G24" s="4">
        <v>0</v>
      </c>
      <c r="H24" s="4"/>
      <c r="I24" s="4"/>
      <c r="J24" s="19">
        <f t="shared" si="6"/>
        <v>1</v>
      </c>
      <c r="K24" s="19">
        <f t="shared" si="7"/>
        <v>0.9</v>
      </c>
      <c r="L24" s="19">
        <f t="shared" si="8"/>
        <v>0.79200000000000004</v>
      </c>
      <c r="M24" s="20">
        <f t="shared" si="9"/>
        <v>4.4000000000000004</v>
      </c>
      <c r="N24" s="21"/>
      <c r="O24" s="4">
        <v>15</v>
      </c>
      <c r="P24" s="4">
        <v>15</v>
      </c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 t="s">
        <v>98</v>
      </c>
      <c r="C25" s="4">
        <v>10</v>
      </c>
      <c r="D25" s="4">
        <v>2</v>
      </c>
      <c r="E25" s="4">
        <v>5</v>
      </c>
      <c r="F25" s="4">
        <v>3</v>
      </c>
      <c r="G25" s="4">
        <v>0</v>
      </c>
      <c r="H25" s="4"/>
      <c r="I25" s="4"/>
      <c r="J25" s="19">
        <f t="shared" si="6"/>
        <v>1</v>
      </c>
      <c r="K25" s="19">
        <f t="shared" si="7"/>
        <v>0.7</v>
      </c>
      <c r="L25" s="19">
        <f t="shared" si="8"/>
        <v>0.628</v>
      </c>
      <c r="M25" s="20">
        <f t="shared" si="9"/>
        <v>3.9</v>
      </c>
      <c r="N25" s="21"/>
      <c r="O25" s="4">
        <v>15</v>
      </c>
      <c r="P25" s="4">
        <v>15</v>
      </c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>
        <v>8</v>
      </c>
      <c r="C26" s="4">
        <v>15</v>
      </c>
      <c r="D26" s="4">
        <v>8</v>
      </c>
      <c r="E26" s="4">
        <v>3</v>
      </c>
      <c r="F26" s="4">
        <v>4</v>
      </c>
      <c r="G26" s="4">
        <v>0</v>
      </c>
      <c r="H26" s="4"/>
      <c r="I26" s="4"/>
      <c r="J26" s="19">
        <f t="shared" si="6"/>
        <v>1</v>
      </c>
      <c r="K26" s="19">
        <f t="shared" si="7"/>
        <v>0.73333333333333328</v>
      </c>
      <c r="L26" s="19">
        <f t="shared" si="8"/>
        <v>0.7573333333333333</v>
      </c>
      <c r="M26" s="20">
        <f t="shared" si="9"/>
        <v>4.2666666666666666</v>
      </c>
      <c r="N26" s="21"/>
      <c r="O26" s="4">
        <v>8</v>
      </c>
      <c r="P26" s="4">
        <v>8</v>
      </c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75</v>
      </c>
      <c r="D27" s="6">
        <f t="shared" ref="D27:I27" si="10">SUM(D20:D26)</f>
        <v>36</v>
      </c>
      <c r="E27" s="6">
        <f t="shared" si="10"/>
        <v>24</v>
      </c>
      <c r="F27" s="6">
        <f t="shared" si="10"/>
        <v>15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0.8</v>
      </c>
      <c r="L27" s="7">
        <f t="shared" si="8"/>
        <v>0.75680000000000003</v>
      </c>
      <c r="M27" s="22">
        <f t="shared" si="9"/>
        <v>4.28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ht="15.75" x14ac:dyDescent="0.25">
      <c r="A28" s="86" t="s">
        <v>18</v>
      </c>
      <c r="B28" s="87"/>
      <c r="C28" s="32">
        <f>SUM(C15,C27)</f>
        <v>129</v>
      </c>
      <c r="D28" s="32">
        <f t="shared" ref="D28:I28" si="11">SUM(D15,D27)</f>
        <v>67</v>
      </c>
      <c r="E28" s="32">
        <f t="shared" si="11"/>
        <v>41</v>
      </c>
      <c r="F28" s="32">
        <f t="shared" si="11"/>
        <v>21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26">
        <f t="shared" si="6"/>
        <v>1</v>
      </c>
      <c r="K28" s="26">
        <f t="shared" si="7"/>
        <v>0.83720930232558144</v>
      </c>
      <c r="L28" s="26">
        <f t="shared" si="8"/>
        <v>0.7813953488372094</v>
      </c>
      <c r="M28" s="27">
        <f t="shared" si="9"/>
        <v>4.3565891472868215</v>
      </c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</sheetData>
  <mergeCells count="35">
    <mergeCell ref="A15:B15"/>
    <mergeCell ref="B1:E1"/>
    <mergeCell ref="F1:K1"/>
    <mergeCell ref="L1:M1"/>
    <mergeCell ref="B3:C3"/>
    <mergeCell ref="D3:I3"/>
    <mergeCell ref="M6:M7"/>
    <mergeCell ref="O6:V6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7:C17"/>
    <mergeCell ref="D17:H17"/>
    <mergeCell ref="A18:A19"/>
    <mergeCell ref="B18:B19"/>
    <mergeCell ref="C18:C19"/>
    <mergeCell ref="D18:G18"/>
    <mergeCell ref="H18:H19"/>
    <mergeCell ref="O18:V18"/>
    <mergeCell ref="A27:B27"/>
    <mergeCell ref="A28:B28"/>
    <mergeCell ref="I18:I19"/>
    <mergeCell ref="J18:J19"/>
    <mergeCell ref="K18:K19"/>
    <mergeCell ref="L18:L19"/>
    <mergeCell ref="M18:M1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topLeftCell="A16" workbookViewId="0">
      <selection activeCell="T9" sqref="T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22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69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90</v>
      </c>
      <c r="C8" s="4">
        <v>19</v>
      </c>
      <c r="D8" s="4">
        <v>7</v>
      </c>
      <c r="E8" s="4">
        <v>6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0.72222222222222221</v>
      </c>
      <c r="L8" s="19">
        <f>(D8+E8*0.64+F8*0.36+G8*0.16)/(D8+E8+F8+G8+I8)</f>
        <v>0.7022222222222223</v>
      </c>
      <c r="M8" s="20">
        <f>(D8*5+E8*4+F8*3+G8*2)/SUM(D8:H8)</f>
        <v>4.1111111111111107</v>
      </c>
      <c r="N8" s="15"/>
      <c r="O8" s="4">
        <v>24</v>
      </c>
      <c r="P8" s="4">
        <v>24</v>
      </c>
      <c r="Q8" s="4">
        <v>0</v>
      </c>
      <c r="R8" s="4">
        <v>0</v>
      </c>
      <c r="S8" s="4">
        <v>0</v>
      </c>
      <c r="T8" s="4">
        <v>0</v>
      </c>
      <c r="U8" s="4"/>
      <c r="V8" s="4"/>
    </row>
    <row r="9" spans="1:22" x14ac:dyDescent="0.25">
      <c r="A9" s="16">
        <v>2</v>
      </c>
      <c r="B9" s="5" t="s">
        <v>98</v>
      </c>
      <c r="C9" s="4">
        <v>15</v>
      </c>
      <c r="D9" s="4">
        <v>0</v>
      </c>
      <c r="E9" s="4">
        <v>5</v>
      </c>
      <c r="F9" s="4">
        <v>9</v>
      </c>
      <c r="G9" s="4">
        <v>1</v>
      </c>
      <c r="H9" s="4"/>
      <c r="I9" s="4"/>
      <c r="J9" s="19">
        <f t="shared" ref="J9:J15" si="0">SUM(D9:F9)/SUM(D9:G9)</f>
        <v>0.93333333333333335</v>
      </c>
      <c r="K9" s="19">
        <f t="shared" ref="K9:K15" si="1">SUM(D9:E9)/SUM(D9:G9)</f>
        <v>0.33333333333333331</v>
      </c>
      <c r="L9" s="19">
        <f t="shared" ref="L9:L15" si="2">(D9+E9*0.64+F9*0.36+G9*0.16)/(D9+E9+F9+G9+I9)</f>
        <v>0.44</v>
      </c>
      <c r="M9" s="20">
        <f t="shared" ref="M9:M15" si="3">(D9*5+E9*4+F9*3+G9*2)/SUM(D9:H9)</f>
        <v>3.2666666666666666</v>
      </c>
      <c r="N9" s="21"/>
      <c r="O9" s="4">
        <v>16</v>
      </c>
      <c r="P9" s="4">
        <v>16</v>
      </c>
      <c r="Q9" s="4">
        <v>2</v>
      </c>
      <c r="R9" s="4">
        <v>2</v>
      </c>
      <c r="S9" s="4">
        <v>0</v>
      </c>
      <c r="T9" s="4">
        <v>0</v>
      </c>
      <c r="U9" s="4"/>
      <c r="V9" s="4"/>
    </row>
    <row r="10" spans="1:22" x14ac:dyDescent="0.25">
      <c r="A10" s="16">
        <v>3</v>
      </c>
      <c r="B10" s="5" t="s">
        <v>91</v>
      </c>
      <c r="C10" s="4">
        <v>19</v>
      </c>
      <c r="D10" s="4">
        <v>7</v>
      </c>
      <c r="E10" s="4">
        <v>8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0.78947368421052633</v>
      </c>
      <c r="L10" s="19">
        <f t="shared" si="2"/>
        <v>0.71368421052631581</v>
      </c>
      <c r="M10" s="20">
        <f t="shared" si="3"/>
        <v>4.1578947368421053</v>
      </c>
      <c r="N10" s="21"/>
      <c r="O10" s="4">
        <v>24</v>
      </c>
      <c r="P10" s="4">
        <v>24</v>
      </c>
      <c r="Q10" s="4">
        <v>2</v>
      </c>
      <c r="R10" s="4">
        <v>2</v>
      </c>
      <c r="S10" s="4">
        <v>1</v>
      </c>
      <c r="T10" s="4">
        <v>1</v>
      </c>
      <c r="U10" s="4"/>
      <c r="V10" s="4"/>
    </row>
    <row r="11" spans="1:22" x14ac:dyDescent="0.25">
      <c r="A11" s="16">
        <v>4</v>
      </c>
      <c r="B11" s="5" t="s">
        <v>100</v>
      </c>
      <c r="C11" s="4">
        <v>16</v>
      </c>
      <c r="D11" s="4">
        <v>6</v>
      </c>
      <c r="E11" s="4">
        <v>2</v>
      </c>
      <c r="F11" s="4">
        <v>7</v>
      </c>
      <c r="G11" s="4">
        <v>0</v>
      </c>
      <c r="H11" s="4"/>
      <c r="I11" s="4"/>
      <c r="J11" s="19">
        <f t="shared" si="0"/>
        <v>1</v>
      </c>
      <c r="K11" s="19">
        <f t="shared" si="1"/>
        <v>0.53333333333333333</v>
      </c>
      <c r="L11" s="19">
        <f t="shared" si="2"/>
        <v>0.65333333333333343</v>
      </c>
      <c r="M11" s="20">
        <f t="shared" si="3"/>
        <v>3.9333333333333331</v>
      </c>
      <c r="N11" s="21"/>
      <c r="O11" s="4">
        <v>24</v>
      </c>
      <c r="P11" s="4">
        <v>24</v>
      </c>
      <c r="Q11" s="4">
        <v>2</v>
      </c>
      <c r="R11" s="4">
        <v>2</v>
      </c>
      <c r="S11" s="4">
        <v>1</v>
      </c>
      <c r="T11" s="4">
        <v>1</v>
      </c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69</v>
      </c>
      <c r="D15" s="6">
        <f t="shared" ref="D15:I15" si="4">SUM(D8:D14)</f>
        <v>20</v>
      </c>
      <c r="E15" s="6">
        <f t="shared" si="4"/>
        <v>21</v>
      </c>
      <c r="F15" s="6">
        <f t="shared" si="4"/>
        <v>25</v>
      </c>
      <c r="G15" s="6">
        <f t="shared" si="4"/>
        <v>1</v>
      </c>
      <c r="H15" s="6">
        <f t="shared" si="4"/>
        <v>0</v>
      </c>
      <c r="I15" s="6">
        <f t="shared" si="4"/>
        <v>0</v>
      </c>
      <c r="J15" s="9">
        <f t="shared" si="0"/>
        <v>0.9850746268656716</v>
      </c>
      <c r="K15" s="8">
        <f t="shared" si="1"/>
        <v>0.61194029850746268</v>
      </c>
      <c r="L15" s="7">
        <f t="shared" si="2"/>
        <v>0.63582089552238796</v>
      </c>
      <c r="M15" s="22">
        <f t="shared" si="3"/>
        <v>3.8955223880597014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71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95</v>
      </c>
      <c r="C20" s="4">
        <v>18</v>
      </c>
      <c r="D20" s="4">
        <v>3</v>
      </c>
      <c r="E20" s="4">
        <v>8</v>
      </c>
      <c r="F20" s="4">
        <v>6</v>
      </c>
      <c r="G20" s="4">
        <v>1</v>
      </c>
      <c r="H20" s="4"/>
      <c r="I20" s="4"/>
      <c r="J20" s="19">
        <f>SUM(D20:F20)/SUM(D20:G20)</f>
        <v>0.94444444444444442</v>
      </c>
      <c r="K20" s="19">
        <f>SUM(D20:E20)/SUM(D20:G20)</f>
        <v>0.61111111111111116</v>
      </c>
      <c r="L20" s="19">
        <f>(D20+E20*0.64+F20*0.36+G20*0.16)/(D20+E20+F20+G20+I20)</f>
        <v>0.58000000000000007</v>
      </c>
      <c r="M20" s="20">
        <f>(D20*5+E20*4+F20*3+G20*2)/SUM(D20:H20)</f>
        <v>3.7222222222222223</v>
      </c>
      <c r="N20" s="15"/>
      <c r="O20" s="4">
        <v>24</v>
      </c>
      <c r="P20" s="4">
        <v>23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16">
        <v>2</v>
      </c>
      <c r="B21" s="5" t="s">
        <v>89</v>
      </c>
      <c r="C21" s="4">
        <v>19</v>
      </c>
      <c r="D21" s="4">
        <v>3</v>
      </c>
      <c r="E21" s="4">
        <v>9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0.63157894736842102</v>
      </c>
      <c r="L21" s="19">
        <f t="shared" ref="L21:L27" si="8">(D21+E21*0.64+F21*0.36+G21*0.16)/(D21+E21+F21+G21+I21)</f>
        <v>0.5936842105263157</v>
      </c>
      <c r="M21" s="20">
        <f t="shared" ref="M21:M27" si="9">(D21*5+E21*4+F21*3+G21*2)/SUM(D21:H21)</f>
        <v>3.7894736842105261</v>
      </c>
      <c r="N21" s="21"/>
      <c r="O21" s="4">
        <v>24</v>
      </c>
      <c r="P21" s="4">
        <v>23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</row>
    <row r="22" spans="1:22" x14ac:dyDescent="0.25">
      <c r="A22" s="16">
        <v>3</v>
      </c>
      <c r="B22" s="5" t="s">
        <v>97</v>
      </c>
      <c r="C22" s="4">
        <v>19</v>
      </c>
      <c r="D22" s="4">
        <v>6</v>
      </c>
      <c r="E22" s="4">
        <v>6</v>
      </c>
      <c r="F22" s="4">
        <v>7</v>
      </c>
      <c r="G22" s="4">
        <v>0</v>
      </c>
      <c r="H22" s="4"/>
      <c r="I22" s="4"/>
      <c r="J22" s="19">
        <f t="shared" si="6"/>
        <v>1</v>
      </c>
      <c r="K22" s="19">
        <f t="shared" si="7"/>
        <v>0.63157894736842102</v>
      </c>
      <c r="L22" s="19">
        <f t="shared" si="8"/>
        <v>0.65052631578947362</v>
      </c>
      <c r="M22" s="20">
        <f t="shared" si="9"/>
        <v>3.9473684210526314</v>
      </c>
      <c r="N22" s="21"/>
      <c r="O22" s="4">
        <v>16</v>
      </c>
      <c r="P22" s="4">
        <v>16</v>
      </c>
      <c r="Q22" s="4">
        <v>0</v>
      </c>
      <c r="R22" s="4">
        <v>0</v>
      </c>
      <c r="S22" s="4">
        <v>2</v>
      </c>
      <c r="T22" s="4">
        <v>2</v>
      </c>
      <c r="U22" s="4">
        <v>0</v>
      </c>
      <c r="V22" s="4">
        <v>0</v>
      </c>
    </row>
    <row r="23" spans="1:22" x14ac:dyDescent="0.25">
      <c r="A23" s="16">
        <v>4</v>
      </c>
      <c r="B23" s="5">
        <v>11</v>
      </c>
      <c r="C23" s="4">
        <v>13</v>
      </c>
      <c r="D23" s="4">
        <v>3</v>
      </c>
      <c r="E23" s="4">
        <v>8</v>
      </c>
      <c r="F23" s="4">
        <v>2</v>
      </c>
      <c r="G23" s="4">
        <v>0</v>
      </c>
      <c r="H23" s="4"/>
      <c r="I23" s="4"/>
      <c r="J23" s="19">
        <f t="shared" si="6"/>
        <v>1</v>
      </c>
      <c r="K23" s="19">
        <f t="shared" si="7"/>
        <v>0.84615384615384615</v>
      </c>
      <c r="L23" s="19">
        <f t="shared" si="8"/>
        <v>0.68000000000000016</v>
      </c>
      <c r="M23" s="20">
        <f t="shared" si="9"/>
        <v>4.0769230769230766</v>
      </c>
      <c r="N23" s="21"/>
      <c r="O23" s="4">
        <v>45</v>
      </c>
      <c r="P23" s="4">
        <v>45</v>
      </c>
      <c r="Q23" s="4">
        <v>4</v>
      </c>
      <c r="R23" s="4">
        <v>4</v>
      </c>
      <c r="S23" s="4">
        <v>0</v>
      </c>
      <c r="T23" s="4">
        <v>0</v>
      </c>
      <c r="U23" s="4">
        <v>0</v>
      </c>
      <c r="V23" s="4">
        <v>0</v>
      </c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69</v>
      </c>
      <c r="D27" s="6">
        <f t="shared" ref="D27" si="10">SUM(D20:D26)</f>
        <v>15</v>
      </c>
      <c r="E27" s="6">
        <f t="shared" ref="E27" si="11">SUM(E20:E26)</f>
        <v>31</v>
      </c>
      <c r="F27" s="6">
        <f t="shared" ref="F27" si="12">SUM(F20:F26)</f>
        <v>22</v>
      </c>
      <c r="G27" s="6">
        <f t="shared" ref="G27" si="13">SUM(G20:G26)</f>
        <v>1</v>
      </c>
      <c r="H27" s="6">
        <f t="shared" ref="H27" si="14">SUM(H20:H26)</f>
        <v>0</v>
      </c>
      <c r="I27" s="6">
        <f t="shared" ref="I27" si="15">SUM(I20:I26)</f>
        <v>0</v>
      </c>
      <c r="J27" s="9">
        <f t="shared" si="6"/>
        <v>0.98550724637681164</v>
      </c>
      <c r="K27" s="8">
        <f t="shared" si="7"/>
        <v>0.66666666666666663</v>
      </c>
      <c r="L27" s="7">
        <f t="shared" si="8"/>
        <v>0.62202898550724639</v>
      </c>
      <c r="M27" s="22">
        <f t="shared" si="9"/>
        <v>3.8695652173913042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 t="s">
        <v>78</v>
      </c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6">O19</f>
        <v>план</v>
      </c>
      <c r="P31" s="18" t="str">
        <f t="shared" si="16"/>
        <v>дано</v>
      </c>
      <c r="Q31" s="18" t="str">
        <f t="shared" si="16"/>
        <v>к/р</v>
      </c>
      <c r="R31" s="18" t="str">
        <f t="shared" si="16"/>
        <v>дано</v>
      </c>
      <c r="S31" s="18" t="str">
        <f t="shared" si="16"/>
        <v>р/р</v>
      </c>
      <c r="T31" s="18" t="str">
        <f t="shared" si="16"/>
        <v>дано</v>
      </c>
      <c r="U31" s="18" t="str">
        <f t="shared" si="16"/>
        <v>п/р</v>
      </c>
      <c r="V31" s="18" t="str">
        <f t="shared" si="16"/>
        <v>дано</v>
      </c>
    </row>
    <row r="32" spans="1:22" x14ac:dyDescent="0.25">
      <c r="A32" s="16">
        <v>1</v>
      </c>
      <c r="B32" s="4" t="s">
        <v>96</v>
      </c>
      <c r="C32" s="4">
        <v>18</v>
      </c>
      <c r="D32" s="4">
        <v>4</v>
      </c>
      <c r="E32" s="4">
        <v>6</v>
      </c>
      <c r="F32" s="4">
        <v>8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0.55555555555555558</v>
      </c>
      <c r="L32" s="19">
        <f>(D32+E32*0.64+F32*0.36+G32*0.16)/(D32+E32+F32+G32+I32)</f>
        <v>0.5955555555555555</v>
      </c>
      <c r="M32" s="20">
        <f>(D32*5+E32*4+F32*3+G32*2)/SUM(D32:H32)</f>
        <v>3.7777777777777777</v>
      </c>
      <c r="N32" s="15"/>
      <c r="O32" s="4">
        <v>22</v>
      </c>
      <c r="P32" s="4">
        <v>22</v>
      </c>
      <c r="Q32" s="4">
        <v>0</v>
      </c>
      <c r="R32" s="4">
        <v>0</v>
      </c>
      <c r="S32" s="4">
        <v>1</v>
      </c>
      <c r="T32" s="4">
        <v>1</v>
      </c>
      <c r="U32" s="4">
        <v>0</v>
      </c>
      <c r="V32" s="4">
        <v>0</v>
      </c>
    </row>
    <row r="33" spans="1:22" x14ac:dyDescent="0.25">
      <c r="A33" s="16">
        <v>2</v>
      </c>
      <c r="B33" s="5">
        <v>8</v>
      </c>
      <c r="C33" s="4">
        <v>22</v>
      </c>
      <c r="D33" s="4">
        <v>3</v>
      </c>
      <c r="E33" s="4">
        <v>8</v>
      </c>
      <c r="F33" s="4">
        <v>11</v>
      </c>
      <c r="G33" s="4">
        <v>0</v>
      </c>
      <c r="H33" s="4"/>
      <c r="I33" s="4"/>
      <c r="J33" s="19">
        <f t="shared" ref="J33:J39" si="17">SUM(D33:F33)/SUM(D33:G33)</f>
        <v>1</v>
      </c>
      <c r="K33" s="19">
        <f t="shared" ref="K33:K39" si="18">SUM(D33:E33)/SUM(D33:G33)</f>
        <v>0.5</v>
      </c>
      <c r="L33" s="19">
        <f t="shared" ref="L33:L39" si="19">(D33+E33*0.64+F33*0.36+G33*0.16)/(D33+E33+F33+G33+I33)</f>
        <v>0.54909090909090918</v>
      </c>
      <c r="M33" s="20">
        <f t="shared" ref="M33:M39" si="20">(D33*5+E33*4+F33*3+G33*2)/SUM(D33:H33)</f>
        <v>3.6363636363636362</v>
      </c>
      <c r="N33" s="21"/>
      <c r="O33" s="4">
        <v>16</v>
      </c>
      <c r="P33" s="4">
        <v>16</v>
      </c>
      <c r="Q33" s="4">
        <v>0</v>
      </c>
      <c r="R33" s="4">
        <v>0</v>
      </c>
      <c r="S33" s="4">
        <v>1</v>
      </c>
      <c r="T33" s="4">
        <v>1</v>
      </c>
      <c r="U33" s="4">
        <v>1</v>
      </c>
      <c r="V33" s="4">
        <v>1</v>
      </c>
    </row>
    <row r="34" spans="1:22" x14ac:dyDescent="0.25">
      <c r="A34" s="16">
        <v>3</v>
      </c>
      <c r="B34" s="5">
        <v>10</v>
      </c>
      <c r="C34" s="4">
        <v>14</v>
      </c>
      <c r="D34" s="4">
        <v>5</v>
      </c>
      <c r="E34" s="4">
        <v>6</v>
      </c>
      <c r="F34" s="4">
        <v>3</v>
      </c>
      <c r="G34" s="4">
        <v>0</v>
      </c>
      <c r="H34" s="4"/>
      <c r="I34" s="4"/>
      <c r="J34" s="19">
        <f t="shared" si="17"/>
        <v>1</v>
      </c>
      <c r="K34" s="19">
        <f t="shared" si="18"/>
        <v>0.7857142857142857</v>
      </c>
      <c r="L34" s="19">
        <f t="shared" si="19"/>
        <v>0.70857142857142852</v>
      </c>
      <c r="M34" s="20">
        <f t="shared" si="20"/>
        <v>4.1428571428571432</v>
      </c>
      <c r="N34" s="21"/>
      <c r="O34" s="4">
        <v>44</v>
      </c>
      <c r="P34" s="4">
        <v>44</v>
      </c>
      <c r="Q34" s="4">
        <v>0</v>
      </c>
      <c r="R34" s="4">
        <v>0</v>
      </c>
      <c r="S34" s="4">
        <v>5</v>
      </c>
      <c r="T34" s="4">
        <v>5</v>
      </c>
      <c r="U34" s="4">
        <v>0</v>
      </c>
      <c r="V34" s="4">
        <v>0</v>
      </c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7"/>
        <v>#DIV/0!</v>
      </c>
      <c r="K35" s="19" t="e">
        <f t="shared" si="18"/>
        <v>#DIV/0!</v>
      </c>
      <c r="L35" s="19" t="e">
        <f t="shared" si="19"/>
        <v>#DIV/0!</v>
      </c>
      <c r="M35" s="20" t="e">
        <f t="shared" si="20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7"/>
        <v>#DIV/0!</v>
      </c>
      <c r="K36" s="19" t="e">
        <f t="shared" si="18"/>
        <v>#DIV/0!</v>
      </c>
      <c r="L36" s="19" t="e">
        <f t="shared" si="19"/>
        <v>#DIV/0!</v>
      </c>
      <c r="M36" s="20" t="e">
        <f t="shared" si="20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7"/>
        <v>#DIV/0!</v>
      </c>
      <c r="K37" s="19" t="e">
        <f t="shared" si="18"/>
        <v>#DIV/0!</v>
      </c>
      <c r="L37" s="19" t="e">
        <f t="shared" si="19"/>
        <v>#DIV/0!</v>
      </c>
      <c r="M37" s="20" t="e">
        <f t="shared" si="20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7"/>
        <v>#DIV/0!</v>
      </c>
      <c r="K38" s="19" t="e">
        <f t="shared" si="18"/>
        <v>#DIV/0!</v>
      </c>
      <c r="L38" s="19" t="e">
        <f t="shared" si="19"/>
        <v>#DIV/0!</v>
      </c>
      <c r="M38" s="20" t="e">
        <f t="shared" si="20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54</v>
      </c>
      <c r="D39" s="6">
        <f t="shared" ref="D39" si="21">SUM(D32:D38)</f>
        <v>12</v>
      </c>
      <c r="E39" s="6">
        <f t="shared" ref="E39" si="22">SUM(E32:E38)</f>
        <v>20</v>
      </c>
      <c r="F39" s="6">
        <f t="shared" ref="F39" si="23">SUM(F32:F38)</f>
        <v>22</v>
      </c>
      <c r="G39" s="6">
        <f t="shared" ref="G39" si="24">SUM(G32:G38)</f>
        <v>0</v>
      </c>
      <c r="H39" s="6">
        <f t="shared" ref="H39" si="25">SUM(H32:H38)</f>
        <v>0</v>
      </c>
      <c r="I39" s="6">
        <f t="shared" ref="I39" si="26">SUM(I32:I38)</f>
        <v>0</v>
      </c>
      <c r="J39" s="9">
        <f t="shared" si="17"/>
        <v>1</v>
      </c>
      <c r="K39" s="8">
        <f t="shared" si="18"/>
        <v>0.59259259259259256</v>
      </c>
      <c r="L39" s="7">
        <f t="shared" si="19"/>
        <v>0.60592592592592587</v>
      </c>
      <c r="M39" s="22">
        <f t="shared" si="20"/>
        <v>3.8148148148148149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27">O31</f>
        <v>план</v>
      </c>
      <c r="P43" s="18" t="str">
        <f t="shared" si="27"/>
        <v>дано</v>
      </c>
      <c r="Q43" s="18" t="str">
        <f t="shared" si="27"/>
        <v>к/р</v>
      </c>
      <c r="R43" s="18" t="str">
        <f t="shared" si="27"/>
        <v>дано</v>
      </c>
      <c r="S43" s="18" t="str">
        <f t="shared" si="27"/>
        <v>р/р</v>
      </c>
      <c r="T43" s="18" t="str">
        <f t="shared" si="27"/>
        <v>дано</v>
      </c>
      <c r="U43" s="18" t="str">
        <f t="shared" si="27"/>
        <v>п/р</v>
      </c>
      <c r="V43" s="18" t="str">
        <f t="shared" si="2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4"/>
      <c r="C45" s="4"/>
      <c r="D45" s="4"/>
      <c r="E45" s="4"/>
      <c r="F45" s="4"/>
      <c r="G45" s="4"/>
      <c r="H45" s="4"/>
      <c r="I45" s="4"/>
      <c r="J45" s="19" t="e">
        <f t="shared" ref="J45:J51" si="28">SUM(D45:F45)/SUM(D45:G45)</f>
        <v>#DIV/0!</v>
      </c>
      <c r="K45" s="19" t="e">
        <f t="shared" ref="K45:K51" si="29">SUM(D45:E45)/SUM(D45:G45)</f>
        <v>#DIV/0!</v>
      </c>
      <c r="L45" s="19" t="e">
        <f t="shared" ref="L45:L51" si="30">(D45+E45*0.64+F45*0.36+G45*0.16)/(D45+E45+F45+G45+I45)</f>
        <v>#DIV/0!</v>
      </c>
      <c r="M45" s="20" t="e">
        <f t="shared" ref="M45:M51" si="3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28"/>
        <v>#DIV/0!</v>
      </c>
      <c r="K46" s="19" t="e">
        <f t="shared" si="29"/>
        <v>#DIV/0!</v>
      </c>
      <c r="L46" s="19" t="e">
        <f t="shared" si="30"/>
        <v>#DIV/0!</v>
      </c>
      <c r="M46" s="20" t="e">
        <f t="shared" si="3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28"/>
        <v>#DIV/0!</v>
      </c>
      <c r="K47" s="19" t="e">
        <f t="shared" si="29"/>
        <v>#DIV/0!</v>
      </c>
      <c r="L47" s="19" t="e">
        <f t="shared" si="30"/>
        <v>#DIV/0!</v>
      </c>
      <c r="M47" s="20" t="e">
        <f t="shared" si="3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28"/>
        <v>#DIV/0!</v>
      </c>
      <c r="K48" s="19" t="e">
        <f t="shared" si="29"/>
        <v>#DIV/0!</v>
      </c>
      <c r="L48" s="19" t="e">
        <f t="shared" si="30"/>
        <v>#DIV/0!</v>
      </c>
      <c r="M48" s="20" t="e">
        <f t="shared" si="3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28"/>
        <v>#DIV/0!</v>
      </c>
      <c r="K49" s="19" t="e">
        <f t="shared" si="29"/>
        <v>#DIV/0!</v>
      </c>
      <c r="L49" s="19" t="e">
        <f t="shared" si="30"/>
        <v>#DIV/0!</v>
      </c>
      <c r="M49" s="20" t="e">
        <f t="shared" si="3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28"/>
        <v>#DIV/0!</v>
      </c>
      <c r="K50" s="19" t="e">
        <f t="shared" si="29"/>
        <v>#DIV/0!</v>
      </c>
      <c r="L50" s="19" t="e">
        <f t="shared" si="30"/>
        <v>#DIV/0!</v>
      </c>
      <c r="M50" s="20" t="e">
        <f t="shared" si="3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" si="32">SUM(D44:D50)</f>
        <v>0</v>
      </c>
      <c r="E51" s="6">
        <f t="shared" ref="E51" si="33">SUM(E44:E50)</f>
        <v>0</v>
      </c>
      <c r="F51" s="6">
        <f t="shared" ref="F51" si="34">SUM(F44:F50)</f>
        <v>0</v>
      </c>
      <c r="G51" s="6">
        <f t="shared" ref="G51" si="35">SUM(G44:G50)</f>
        <v>0</v>
      </c>
      <c r="H51" s="6">
        <f t="shared" ref="H51" si="36">SUM(H44:H50)</f>
        <v>0</v>
      </c>
      <c r="I51" s="6">
        <f t="shared" ref="I51" si="37">SUM(I44:I50)</f>
        <v>0</v>
      </c>
      <c r="J51" s="9" t="e">
        <f t="shared" si="28"/>
        <v>#DIV/0!</v>
      </c>
      <c r="K51" s="8" t="e">
        <f t="shared" si="29"/>
        <v>#DIV/0!</v>
      </c>
      <c r="L51" s="7" t="e">
        <f t="shared" si="30"/>
        <v>#DIV/0!</v>
      </c>
      <c r="M51" s="22" t="e">
        <f t="shared" si="3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64" t="s">
        <v>13</v>
      </c>
      <c r="C53" s="65"/>
      <c r="D53" s="66"/>
      <c r="E53" s="67"/>
      <c r="F53" s="67"/>
      <c r="G53" s="67"/>
      <c r="H53" s="68"/>
      <c r="I53" s="10"/>
      <c r="J53" s="10"/>
      <c r="K53" s="10"/>
      <c r="L53" s="10"/>
      <c r="M53" s="10"/>
      <c r="N53" s="12"/>
      <c r="O53" s="58"/>
      <c r="P53" s="58"/>
      <c r="Q53" s="58"/>
      <c r="R53" s="58"/>
      <c r="S53" s="58"/>
      <c r="T53" s="58"/>
      <c r="U53" s="58"/>
      <c r="V53" s="10"/>
    </row>
    <row r="54" spans="1:22" ht="15.75" x14ac:dyDescent="0.25">
      <c r="A54" s="59" t="s">
        <v>14</v>
      </c>
      <c r="B54" s="59" t="s">
        <v>1</v>
      </c>
      <c r="C54" s="61" t="s">
        <v>2</v>
      </c>
      <c r="D54" s="63" t="s">
        <v>3</v>
      </c>
      <c r="E54" s="63"/>
      <c r="F54" s="63"/>
      <c r="G54" s="63"/>
      <c r="H54" s="61" t="s">
        <v>4</v>
      </c>
      <c r="I54" s="59" t="s">
        <v>5</v>
      </c>
      <c r="J54" s="61" t="s">
        <v>15</v>
      </c>
      <c r="K54" s="61" t="s">
        <v>16</v>
      </c>
      <c r="L54" s="61" t="s">
        <v>6</v>
      </c>
      <c r="M54" s="61" t="s">
        <v>17</v>
      </c>
      <c r="N54" s="15"/>
      <c r="O54" s="69" t="s">
        <v>12</v>
      </c>
      <c r="P54" s="70"/>
      <c r="Q54" s="70"/>
      <c r="R54" s="70"/>
      <c r="S54" s="70"/>
      <c r="T54" s="70"/>
      <c r="U54" s="70"/>
      <c r="V54" s="71"/>
    </row>
    <row r="55" spans="1:22" x14ac:dyDescent="0.25">
      <c r="A55" s="60"/>
      <c r="B55" s="60"/>
      <c r="C55" s="62"/>
      <c r="D55" s="16">
        <v>5</v>
      </c>
      <c r="E55" s="16">
        <v>4</v>
      </c>
      <c r="F55" s="16">
        <v>3</v>
      </c>
      <c r="G55" s="16">
        <v>2</v>
      </c>
      <c r="H55" s="62"/>
      <c r="I55" s="60"/>
      <c r="J55" s="62"/>
      <c r="K55" s="62"/>
      <c r="L55" s="62"/>
      <c r="M55" s="62"/>
      <c r="N55" s="15"/>
      <c r="O55" s="17" t="str">
        <f t="shared" ref="O55:V55" si="38">O43</f>
        <v>план</v>
      </c>
      <c r="P55" s="18" t="str">
        <f t="shared" si="38"/>
        <v>дано</v>
      </c>
      <c r="Q55" s="18" t="str">
        <f t="shared" si="38"/>
        <v>к/р</v>
      </c>
      <c r="R55" s="18" t="str">
        <f t="shared" si="38"/>
        <v>дано</v>
      </c>
      <c r="S55" s="18" t="str">
        <f t="shared" si="38"/>
        <v>р/р</v>
      </c>
      <c r="T55" s="18" t="str">
        <f t="shared" si="38"/>
        <v>дано</v>
      </c>
      <c r="U55" s="18" t="str">
        <f t="shared" si="38"/>
        <v>п/р</v>
      </c>
      <c r="V55" s="18" t="str">
        <f t="shared" si="38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39">SUM(D57:F57)/SUM(D57:G57)</f>
        <v>#DIV/0!</v>
      </c>
      <c r="K57" s="19" t="e">
        <f t="shared" ref="K57:K64" si="40">SUM(D57:E57)/SUM(D57:G57)</f>
        <v>#DIV/0!</v>
      </c>
      <c r="L57" s="19" t="e">
        <f t="shared" ref="L57:L64" si="41">(D57+E57*0.64+F57*0.36+G57*0.16)/(D57+E57+F57+G57+I57)</f>
        <v>#DIV/0!</v>
      </c>
      <c r="M57" s="20" t="e">
        <f t="shared" ref="M57:M64" si="42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39"/>
        <v>#DIV/0!</v>
      </c>
      <c r="K58" s="19" t="e">
        <f t="shared" si="40"/>
        <v>#DIV/0!</v>
      </c>
      <c r="L58" s="19" t="e">
        <f t="shared" si="41"/>
        <v>#DIV/0!</v>
      </c>
      <c r="M58" s="20" t="e">
        <f t="shared" si="42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39"/>
        <v>#DIV/0!</v>
      </c>
      <c r="K59" s="19" t="e">
        <f t="shared" si="40"/>
        <v>#DIV/0!</v>
      </c>
      <c r="L59" s="19" t="e">
        <f t="shared" si="41"/>
        <v>#DIV/0!</v>
      </c>
      <c r="M59" s="20" t="e">
        <f t="shared" si="42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39"/>
        <v>#DIV/0!</v>
      </c>
      <c r="K60" s="19" t="e">
        <f t="shared" si="40"/>
        <v>#DIV/0!</v>
      </c>
      <c r="L60" s="19" t="e">
        <f t="shared" si="41"/>
        <v>#DIV/0!</v>
      </c>
      <c r="M60" s="20" t="e">
        <f t="shared" si="42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39"/>
        <v>#DIV/0!</v>
      </c>
      <c r="K61" s="19" t="e">
        <f t="shared" si="40"/>
        <v>#DIV/0!</v>
      </c>
      <c r="L61" s="19" t="e">
        <f t="shared" si="41"/>
        <v>#DIV/0!</v>
      </c>
      <c r="M61" s="20" t="e">
        <f t="shared" si="42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39"/>
        <v>#DIV/0!</v>
      </c>
      <c r="K62" s="19" t="e">
        <f t="shared" si="40"/>
        <v>#DIV/0!</v>
      </c>
      <c r="L62" s="19" t="e">
        <f t="shared" si="41"/>
        <v>#DIV/0!</v>
      </c>
      <c r="M62" s="20" t="e">
        <f t="shared" si="42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72" t="s">
        <v>21</v>
      </c>
      <c r="B63" s="73"/>
      <c r="C63" s="6">
        <f>SUM(C56:C62)</f>
        <v>0</v>
      </c>
      <c r="D63" s="6">
        <f t="shared" ref="D63" si="43">SUM(D56:D62)</f>
        <v>0</v>
      </c>
      <c r="E63" s="6">
        <f t="shared" ref="E63" si="44">SUM(E56:E62)</f>
        <v>0</v>
      </c>
      <c r="F63" s="6">
        <f t="shared" ref="F63" si="45">SUM(F56:F62)</f>
        <v>0</v>
      </c>
      <c r="G63" s="6">
        <f t="shared" ref="G63" si="46">SUM(G56:G62)</f>
        <v>0</v>
      </c>
      <c r="H63" s="6">
        <f t="shared" ref="H63" si="47">SUM(H56:H62)</f>
        <v>0</v>
      </c>
      <c r="I63" s="6">
        <f t="shared" ref="I63" si="48">SUM(I56:I62)</f>
        <v>0</v>
      </c>
      <c r="J63" s="9" t="e">
        <f t="shared" si="39"/>
        <v>#DIV/0!</v>
      </c>
      <c r="K63" s="8" t="e">
        <f t="shared" si="40"/>
        <v>#DIV/0!</v>
      </c>
      <c r="L63" s="7" t="e">
        <f t="shared" si="41"/>
        <v>#DIV/0!</v>
      </c>
      <c r="M63" s="22" t="e">
        <f t="shared" si="42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79" t="s">
        <v>18</v>
      </c>
      <c r="B64" s="80"/>
      <c r="C64" s="28">
        <f>SUM(C15,C27,C39,C51,C63)</f>
        <v>192</v>
      </c>
      <c r="D64" s="28">
        <f t="shared" ref="D64:I64" si="49">SUM(D15,D27,D39,D51,D63)</f>
        <v>47</v>
      </c>
      <c r="E64" s="28">
        <f t="shared" si="49"/>
        <v>72</v>
      </c>
      <c r="F64" s="28">
        <f t="shared" si="49"/>
        <v>69</v>
      </c>
      <c r="G64" s="28">
        <f t="shared" si="49"/>
        <v>2</v>
      </c>
      <c r="H64" s="28">
        <f t="shared" si="49"/>
        <v>0</v>
      </c>
      <c r="I64" s="28">
        <f t="shared" si="49"/>
        <v>0</v>
      </c>
      <c r="J64" s="26">
        <f t="shared" si="39"/>
        <v>0.98947368421052628</v>
      </c>
      <c r="K64" s="26">
        <f t="shared" si="40"/>
        <v>0.62631578947368416</v>
      </c>
      <c r="L64" s="26">
        <f t="shared" si="41"/>
        <v>0.62231578947368416</v>
      </c>
      <c r="M64" s="27">
        <f t="shared" si="42"/>
        <v>3.8631578947368421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O5:U5"/>
    <mergeCell ref="M6:M7"/>
    <mergeCell ref="L6:L7"/>
    <mergeCell ref="K6:K7"/>
    <mergeCell ref="J6:J7"/>
    <mergeCell ref="O6:V6"/>
    <mergeCell ref="B17:C17"/>
    <mergeCell ref="D17:H17"/>
    <mergeCell ref="A18:A19"/>
    <mergeCell ref="B18:B19"/>
    <mergeCell ref="C18:C19"/>
    <mergeCell ref="D18:G18"/>
    <mergeCell ref="D6:G6"/>
    <mergeCell ref="H6:H7"/>
    <mergeCell ref="I6:I7"/>
    <mergeCell ref="C6:C7"/>
    <mergeCell ref="A64:B64"/>
    <mergeCell ref="A27:B27"/>
    <mergeCell ref="A39:B39"/>
    <mergeCell ref="A51:B51"/>
    <mergeCell ref="A63:B63"/>
    <mergeCell ref="B41:C41"/>
    <mergeCell ref="B29:C29"/>
    <mergeCell ref="B42:B43"/>
    <mergeCell ref="C42:C43"/>
    <mergeCell ref="A42:A43"/>
    <mergeCell ref="A30:A31"/>
    <mergeCell ref="B30:B31"/>
    <mergeCell ref="C30:C31"/>
    <mergeCell ref="B53:C53"/>
    <mergeCell ref="B1:E1"/>
    <mergeCell ref="F1:K1"/>
    <mergeCell ref="L1:M1"/>
    <mergeCell ref="B3:C3"/>
    <mergeCell ref="A15:B15"/>
    <mergeCell ref="D5:H5"/>
    <mergeCell ref="B5:C5"/>
    <mergeCell ref="D3:I3"/>
    <mergeCell ref="A6:A7"/>
    <mergeCell ref="B6:B7"/>
    <mergeCell ref="K30:K31"/>
    <mergeCell ref="L30:L31"/>
    <mergeCell ref="M30:M31"/>
    <mergeCell ref="D42:G42"/>
    <mergeCell ref="O18:V18"/>
    <mergeCell ref="D29:H29"/>
    <mergeCell ref="I18:I19"/>
    <mergeCell ref="O29:U29"/>
    <mergeCell ref="J30:J31"/>
    <mergeCell ref="D30:G30"/>
    <mergeCell ref="H30:H31"/>
    <mergeCell ref="H18:H19"/>
    <mergeCell ref="J18:J19"/>
    <mergeCell ref="K18:K19"/>
    <mergeCell ref="L18:L19"/>
    <mergeCell ref="M18:M19"/>
    <mergeCell ref="H42:H43"/>
    <mergeCell ref="I42:I43"/>
    <mergeCell ref="I30:I31"/>
    <mergeCell ref="D41:H41"/>
    <mergeCell ref="O41:U41"/>
    <mergeCell ref="J42:J43"/>
    <mergeCell ref="K42:K43"/>
    <mergeCell ref="L42:L43"/>
    <mergeCell ref="M42:M43"/>
    <mergeCell ref="O42:V42"/>
    <mergeCell ref="O30:V30"/>
    <mergeCell ref="O53:U53"/>
    <mergeCell ref="A54:A55"/>
    <mergeCell ref="B54:B55"/>
    <mergeCell ref="C54:C55"/>
    <mergeCell ref="D54:G54"/>
    <mergeCell ref="H54:H55"/>
    <mergeCell ref="I54:I55"/>
    <mergeCell ref="J54:J55"/>
    <mergeCell ref="K54:K55"/>
    <mergeCell ref="L54:L55"/>
    <mergeCell ref="M54:M55"/>
    <mergeCell ref="O54:V54"/>
    <mergeCell ref="D53:H5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O9" sqref="O9:P1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35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95</v>
      </c>
      <c r="C8" s="4">
        <v>18</v>
      </c>
      <c r="D8" s="4">
        <v>9</v>
      </c>
      <c r="E8" s="4">
        <v>5</v>
      </c>
      <c r="F8" s="4">
        <v>4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0.77777777777777779</v>
      </c>
      <c r="L8" s="19">
        <f>(D8+E8*0.64+F8*0.36+G8*0.16)/(D8+E8+F8+G8+I8)</f>
        <v>0.75777777777777766</v>
      </c>
      <c r="M8" s="20">
        <f>(D8*5+E8*4+F8*3+G8*2)/SUM(D8:H8)</f>
        <v>4.2777777777777777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89</v>
      </c>
      <c r="C9" s="4">
        <v>19</v>
      </c>
      <c r="D9" s="4">
        <v>8</v>
      </c>
      <c r="E9" s="4">
        <v>5</v>
      </c>
      <c r="F9" s="4">
        <v>6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0.68421052631578949</v>
      </c>
      <c r="L9" s="19">
        <f t="shared" ref="L9:L18" si="2">(D9+E9*0.64+F9*0.36+G9*0.16)/(D9+E9+F9+G9+I9)</f>
        <v>0.70315789473684209</v>
      </c>
      <c r="M9" s="20">
        <f t="shared" ref="M9:M18" si="3">(D9*5+E9*4+F9*3+G9*2)/SUM(D9:H9)</f>
        <v>4.1052631578947372</v>
      </c>
      <c r="N9" s="21"/>
      <c r="O9" s="4">
        <v>8</v>
      </c>
      <c r="P9" s="4">
        <v>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96</v>
      </c>
      <c r="C10" s="4">
        <v>18</v>
      </c>
      <c r="D10" s="4">
        <v>7</v>
      </c>
      <c r="E10" s="4">
        <v>5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0.66666666666666663</v>
      </c>
      <c r="L10" s="19">
        <f t="shared" si="2"/>
        <v>0.68666666666666665</v>
      </c>
      <c r="M10" s="20">
        <f t="shared" si="3"/>
        <v>4.0555555555555554</v>
      </c>
      <c r="N10" s="21"/>
      <c r="O10" s="4">
        <v>8</v>
      </c>
      <c r="P10" s="4">
        <v>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90</v>
      </c>
      <c r="C11" s="4">
        <v>19</v>
      </c>
      <c r="D11" s="4">
        <v>9</v>
      </c>
      <c r="E11" s="4">
        <v>8</v>
      </c>
      <c r="F11" s="4">
        <v>1</v>
      </c>
      <c r="G11" s="4">
        <v>0</v>
      </c>
      <c r="H11" s="4"/>
      <c r="I11" s="4"/>
      <c r="J11" s="19">
        <f t="shared" si="0"/>
        <v>1</v>
      </c>
      <c r="K11" s="19">
        <f t="shared" si="1"/>
        <v>0.94444444444444442</v>
      </c>
      <c r="L11" s="19">
        <f t="shared" si="2"/>
        <v>0.80444444444444452</v>
      </c>
      <c r="M11" s="20">
        <f t="shared" si="3"/>
        <v>4.4444444444444446</v>
      </c>
      <c r="N11" s="21"/>
      <c r="O11" s="4">
        <v>8</v>
      </c>
      <c r="P11" s="4">
        <v>8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97</v>
      </c>
      <c r="C12" s="4">
        <v>19</v>
      </c>
      <c r="D12" s="4">
        <v>9</v>
      </c>
      <c r="E12" s="4">
        <v>9</v>
      </c>
      <c r="F12" s="4">
        <v>1</v>
      </c>
      <c r="G12" s="4">
        <v>0</v>
      </c>
      <c r="H12" s="4"/>
      <c r="I12" s="4"/>
      <c r="J12" s="19">
        <f t="shared" si="0"/>
        <v>1</v>
      </c>
      <c r="K12" s="19">
        <f t="shared" si="1"/>
        <v>0.94736842105263153</v>
      </c>
      <c r="L12" s="19">
        <f t="shared" si="2"/>
        <v>0.79578947368421049</v>
      </c>
      <c r="M12" s="20">
        <f t="shared" si="3"/>
        <v>4.4210526315789478</v>
      </c>
      <c r="N12" s="21"/>
      <c r="O12" s="4">
        <v>8</v>
      </c>
      <c r="P12" s="4">
        <v>8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 t="s">
        <v>98</v>
      </c>
      <c r="C13" s="4">
        <v>15</v>
      </c>
      <c r="D13" s="4">
        <v>4</v>
      </c>
      <c r="E13" s="4">
        <v>8</v>
      </c>
      <c r="F13" s="4">
        <v>3</v>
      </c>
      <c r="G13" s="4">
        <v>0</v>
      </c>
      <c r="H13" s="4"/>
      <c r="I13" s="4"/>
      <c r="J13" s="19">
        <f t="shared" si="0"/>
        <v>1</v>
      </c>
      <c r="K13" s="19">
        <f t="shared" si="1"/>
        <v>0.8</v>
      </c>
      <c r="L13" s="19">
        <f t="shared" si="2"/>
        <v>0.68</v>
      </c>
      <c r="M13" s="20">
        <f t="shared" si="3"/>
        <v>4.0666666666666664</v>
      </c>
      <c r="N13" s="21"/>
      <c r="O13" s="4">
        <v>8</v>
      </c>
      <c r="P13" s="4">
        <v>8</v>
      </c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50" t="s">
        <v>21</v>
      </c>
      <c r="B18" s="88"/>
      <c r="C18" s="29">
        <f t="shared" ref="C18:I18" si="4">SUM(C8:C17)</f>
        <v>108</v>
      </c>
      <c r="D18" s="29">
        <f t="shared" si="4"/>
        <v>46</v>
      </c>
      <c r="E18" s="29">
        <f t="shared" si="4"/>
        <v>40</v>
      </c>
      <c r="F18" s="29">
        <f t="shared" si="4"/>
        <v>21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0.80373831775700932</v>
      </c>
      <c r="L18" s="30">
        <f t="shared" si="2"/>
        <v>0.73981308411214952</v>
      </c>
      <c r="M18" s="31">
        <f t="shared" si="3"/>
        <v>4.2336448598130838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O8" sqref="O8:P1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34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72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95</v>
      </c>
      <c r="C8" s="4">
        <v>18</v>
      </c>
      <c r="D8" s="4">
        <v>9</v>
      </c>
      <c r="E8" s="4">
        <v>4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0.72222222222222221</v>
      </c>
      <c r="L8" s="19">
        <f>(D8+E8*0.64+F8*0.36+G8*0.16)/(D8+E8+F8+G8+I8)</f>
        <v>0.74222222222222223</v>
      </c>
      <c r="M8" s="20">
        <f>(D8*5+E8*4+F8*3+G8*2)/SUM(D8:H8)</f>
        <v>4.2222222222222223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89</v>
      </c>
      <c r="C9" s="4">
        <v>19</v>
      </c>
      <c r="D9" s="4">
        <v>9</v>
      </c>
      <c r="E9" s="4">
        <v>6</v>
      </c>
      <c r="F9" s="4">
        <v>4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0.78947368421052633</v>
      </c>
      <c r="L9" s="19">
        <f t="shared" ref="L9:L18" si="2">(D9+E9*0.64+F9*0.36+G9*0.16)/(D9+E9+F9+G9+I9)</f>
        <v>0.75157894736842101</v>
      </c>
      <c r="M9" s="20">
        <f t="shared" ref="M9:M18" si="3">(D9*5+E9*4+F9*3+G9*2)/SUM(D9:H9)</f>
        <v>4.2631578947368425</v>
      </c>
      <c r="N9" s="21"/>
      <c r="O9" s="4">
        <v>8</v>
      </c>
      <c r="P9" s="4">
        <v>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96</v>
      </c>
      <c r="C10" s="4">
        <v>18</v>
      </c>
      <c r="D10" s="4">
        <v>10</v>
      </c>
      <c r="E10" s="4">
        <v>4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0.77777777777777779</v>
      </c>
      <c r="L10" s="19">
        <f t="shared" si="2"/>
        <v>0.77777777777777779</v>
      </c>
      <c r="M10" s="20">
        <f t="shared" si="3"/>
        <v>4.333333333333333</v>
      </c>
      <c r="N10" s="21"/>
      <c r="O10" s="4">
        <v>8</v>
      </c>
      <c r="P10" s="4">
        <v>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90</v>
      </c>
      <c r="C11" s="4">
        <v>19</v>
      </c>
      <c r="D11" s="4">
        <v>9</v>
      </c>
      <c r="E11" s="4">
        <v>7</v>
      </c>
      <c r="F11" s="4">
        <v>2</v>
      </c>
      <c r="G11" s="4">
        <v>0</v>
      </c>
      <c r="H11" s="4"/>
      <c r="I11" s="4"/>
      <c r="J11" s="19">
        <f t="shared" si="0"/>
        <v>1</v>
      </c>
      <c r="K11" s="19">
        <f t="shared" si="1"/>
        <v>0.88888888888888884</v>
      </c>
      <c r="L11" s="19">
        <f t="shared" si="2"/>
        <v>0.78888888888888897</v>
      </c>
      <c r="M11" s="20">
        <f t="shared" si="3"/>
        <v>4.3888888888888893</v>
      </c>
      <c r="N11" s="21"/>
      <c r="O11" s="4">
        <v>8</v>
      </c>
      <c r="P11" s="4">
        <v>8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97</v>
      </c>
      <c r="C12" s="4">
        <v>19</v>
      </c>
      <c r="D12" s="4">
        <v>9</v>
      </c>
      <c r="E12" s="4">
        <v>6</v>
      </c>
      <c r="F12" s="4">
        <v>4</v>
      </c>
      <c r="G12" s="4">
        <v>0</v>
      </c>
      <c r="H12" s="4"/>
      <c r="I12" s="4"/>
      <c r="J12" s="19">
        <f t="shared" si="0"/>
        <v>1</v>
      </c>
      <c r="K12" s="19">
        <f t="shared" si="1"/>
        <v>0.78947368421052633</v>
      </c>
      <c r="L12" s="19">
        <f t="shared" si="2"/>
        <v>0.75157894736842101</v>
      </c>
      <c r="M12" s="20">
        <f t="shared" si="3"/>
        <v>4.2631578947368425</v>
      </c>
      <c r="N12" s="21"/>
      <c r="O12" s="4">
        <v>8</v>
      </c>
      <c r="P12" s="4">
        <v>8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 t="s">
        <v>98</v>
      </c>
      <c r="C13" s="4">
        <v>15</v>
      </c>
      <c r="D13" s="4">
        <v>4</v>
      </c>
      <c r="E13" s="4">
        <v>6</v>
      </c>
      <c r="F13" s="4">
        <v>5</v>
      </c>
      <c r="G13" s="4">
        <v>0</v>
      </c>
      <c r="H13" s="4"/>
      <c r="I13" s="4"/>
      <c r="J13" s="19">
        <f t="shared" si="0"/>
        <v>1</v>
      </c>
      <c r="K13" s="19">
        <f t="shared" si="1"/>
        <v>0.66666666666666663</v>
      </c>
      <c r="L13" s="19">
        <f t="shared" si="2"/>
        <v>0.64266666666666672</v>
      </c>
      <c r="M13" s="20">
        <f t="shared" si="3"/>
        <v>3.9333333333333331</v>
      </c>
      <c r="N13" s="21"/>
      <c r="O13" s="4">
        <v>8</v>
      </c>
      <c r="P13" s="4">
        <v>8</v>
      </c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50" t="s">
        <v>21</v>
      </c>
      <c r="B18" s="88"/>
      <c r="C18" s="29">
        <f t="shared" ref="C18:I18" si="4">SUM(C8:C17)</f>
        <v>108</v>
      </c>
      <c r="D18" s="29">
        <f t="shared" si="4"/>
        <v>50</v>
      </c>
      <c r="E18" s="29">
        <f t="shared" si="4"/>
        <v>33</v>
      </c>
      <c r="F18" s="29">
        <f t="shared" si="4"/>
        <v>24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0.77570093457943923</v>
      </c>
      <c r="L18" s="30">
        <f t="shared" si="2"/>
        <v>0.74542056074766361</v>
      </c>
      <c r="M18" s="31">
        <f t="shared" si="3"/>
        <v>4.2429906542056077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B1:E1"/>
    <mergeCell ref="F1:K1"/>
    <mergeCell ref="L1:M1"/>
    <mergeCell ref="B3:C3"/>
    <mergeCell ref="D3:I3"/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8"/>
  <sheetViews>
    <sheetView workbookViewId="0">
      <selection activeCell="O12" sqref="O12:P16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36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74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 t="s">
        <v>95</v>
      </c>
      <c r="C8" s="4">
        <v>18</v>
      </c>
      <c r="D8" s="4">
        <v>13</v>
      </c>
      <c r="E8" s="4">
        <v>4</v>
      </c>
      <c r="F8" s="4">
        <v>1</v>
      </c>
      <c r="G8" s="4">
        <v>0</v>
      </c>
      <c r="H8" s="4"/>
      <c r="I8" s="4"/>
      <c r="J8" s="19">
        <f>SUM(D8:F8)/SUM(D8:G8)</f>
        <v>1</v>
      </c>
      <c r="K8" s="19">
        <f>SUM(D8:E8)/SUM(D8:G8)</f>
        <v>0.94444444444444442</v>
      </c>
      <c r="L8" s="19">
        <f>(D8+E8*0.64+F8*0.36+G8*0.16)/(D8+E8+F8+G8+I8)</f>
        <v>0.88444444444444448</v>
      </c>
      <c r="M8" s="20">
        <f>(D8*5+E8*4+F8*3+G8*2)/SUM(D8:H8)</f>
        <v>4.666666666666667</v>
      </c>
      <c r="N8" s="15"/>
      <c r="O8" s="4">
        <v>24</v>
      </c>
      <c r="P8" s="4">
        <v>24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4" t="s">
        <v>89</v>
      </c>
      <c r="C9" s="4">
        <v>19</v>
      </c>
      <c r="D9" s="4">
        <v>10</v>
      </c>
      <c r="E9" s="4">
        <v>7</v>
      </c>
      <c r="F9" s="4">
        <v>2</v>
      </c>
      <c r="G9" s="4">
        <v>0</v>
      </c>
      <c r="H9" s="4"/>
      <c r="I9" s="4"/>
      <c r="J9" s="19">
        <f t="shared" ref="J9:J17" si="0">SUM(D9:F9)/SUM(D9:G9)</f>
        <v>1</v>
      </c>
      <c r="K9" s="19">
        <f t="shared" ref="K9:K17" si="1">SUM(D9:E9)/SUM(D9:G9)</f>
        <v>0.89473684210526316</v>
      </c>
      <c r="L9" s="19">
        <f t="shared" ref="L9:L17" si="2">(D9+E9*0.64+F9*0.36+G9*0.16)/(D9+E9+F9+G9+I9)</f>
        <v>0.8</v>
      </c>
      <c r="M9" s="20">
        <f t="shared" ref="M9:M17" si="3">(D9*5+E9*4+F9*3+G9*2)/SUM(D9:H9)</f>
        <v>4.4210526315789478</v>
      </c>
      <c r="N9" s="21"/>
      <c r="O9" s="4">
        <v>24</v>
      </c>
      <c r="P9" s="4">
        <v>24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4" t="s">
        <v>97</v>
      </c>
      <c r="C10" s="4">
        <v>18</v>
      </c>
      <c r="D10" s="4">
        <v>12</v>
      </c>
      <c r="E10" s="4">
        <v>2</v>
      </c>
      <c r="F10" s="4">
        <v>2</v>
      </c>
      <c r="G10" s="4">
        <v>0</v>
      </c>
      <c r="H10" s="4">
        <v>2</v>
      </c>
      <c r="I10" s="4"/>
      <c r="J10" s="19">
        <f t="shared" si="0"/>
        <v>1</v>
      </c>
      <c r="K10" s="19">
        <f t="shared" si="1"/>
        <v>0.875</v>
      </c>
      <c r="L10" s="19">
        <f t="shared" si="2"/>
        <v>0.875</v>
      </c>
      <c r="M10" s="20">
        <f t="shared" si="3"/>
        <v>4.1111111111111107</v>
      </c>
      <c r="N10" s="21"/>
      <c r="O10" s="4">
        <v>24</v>
      </c>
      <c r="P10" s="4">
        <v>24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44" t="s">
        <v>98</v>
      </c>
      <c r="C11" s="4">
        <v>15</v>
      </c>
      <c r="D11" s="4">
        <v>7</v>
      </c>
      <c r="E11" s="4">
        <v>6</v>
      </c>
      <c r="F11" s="4">
        <v>2</v>
      </c>
      <c r="G11" s="4">
        <v>0</v>
      </c>
      <c r="H11" s="4"/>
      <c r="I11" s="4"/>
      <c r="J11" s="19">
        <f t="shared" si="0"/>
        <v>1</v>
      </c>
      <c r="K11" s="19">
        <f t="shared" si="1"/>
        <v>0.8666666666666667</v>
      </c>
      <c r="L11" s="19">
        <f t="shared" si="2"/>
        <v>0.77066666666666672</v>
      </c>
      <c r="M11" s="20">
        <f t="shared" si="3"/>
        <v>4.333333333333333</v>
      </c>
      <c r="N11" s="21"/>
      <c r="O11" s="4">
        <v>24</v>
      </c>
      <c r="P11" s="4">
        <v>24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44">
        <v>8</v>
      </c>
      <c r="C12" s="4">
        <v>22</v>
      </c>
      <c r="D12" s="4">
        <v>9</v>
      </c>
      <c r="E12" s="4">
        <v>8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0.77272727272727271</v>
      </c>
      <c r="L12" s="19">
        <f t="shared" si="2"/>
        <v>0.72363636363636374</v>
      </c>
      <c r="M12" s="20">
        <f t="shared" si="3"/>
        <v>4.1818181818181817</v>
      </c>
      <c r="N12" s="21"/>
      <c r="O12" s="4">
        <v>24</v>
      </c>
      <c r="P12" s="4">
        <v>24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4" t="s">
        <v>91</v>
      </c>
      <c r="C13" s="4">
        <v>19</v>
      </c>
      <c r="D13" s="4">
        <v>12</v>
      </c>
      <c r="E13" s="4">
        <v>5</v>
      </c>
      <c r="F13" s="4">
        <v>2</v>
      </c>
      <c r="G13" s="4">
        <v>0</v>
      </c>
      <c r="H13" s="4"/>
      <c r="I13" s="4"/>
      <c r="J13" s="19">
        <f t="shared" si="0"/>
        <v>1</v>
      </c>
      <c r="K13" s="19">
        <f t="shared" si="1"/>
        <v>0.89473684210526316</v>
      </c>
      <c r="L13" s="19">
        <f t="shared" si="2"/>
        <v>0.83789473684210525</v>
      </c>
      <c r="M13" s="20">
        <f t="shared" si="3"/>
        <v>4.5263157894736841</v>
      </c>
      <c r="N13" s="21"/>
      <c r="O13" s="4">
        <v>24</v>
      </c>
      <c r="P13" s="4">
        <v>24</v>
      </c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4" t="s">
        <v>100</v>
      </c>
      <c r="C14" s="4">
        <v>16</v>
      </c>
      <c r="D14" s="4">
        <v>5</v>
      </c>
      <c r="E14" s="4">
        <v>7</v>
      </c>
      <c r="F14" s="4">
        <v>4</v>
      </c>
      <c r="G14" s="4">
        <v>0</v>
      </c>
      <c r="H14" s="4"/>
      <c r="I14" s="4"/>
      <c r="J14" s="19">
        <f t="shared" si="0"/>
        <v>1</v>
      </c>
      <c r="K14" s="19">
        <f t="shared" si="1"/>
        <v>0.75</v>
      </c>
      <c r="L14" s="19">
        <f t="shared" si="2"/>
        <v>0.6825</v>
      </c>
      <c r="M14" s="20">
        <f t="shared" si="3"/>
        <v>4.0625</v>
      </c>
      <c r="N14" s="21"/>
      <c r="O14" s="4">
        <v>24</v>
      </c>
      <c r="P14" s="4">
        <v>24</v>
      </c>
      <c r="Q14" s="4"/>
      <c r="R14" s="4"/>
      <c r="S14" s="4"/>
      <c r="T14" s="4"/>
      <c r="U14" s="4"/>
      <c r="V14" s="4"/>
    </row>
    <row r="15" spans="1:22" x14ac:dyDescent="0.25">
      <c r="A15" s="16"/>
      <c r="B15" s="44">
        <v>10</v>
      </c>
      <c r="C15" s="4">
        <v>14</v>
      </c>
      <c r="D15" s="4">
        <v>8</v>
      </c>
      <c r="E15" s="4">
        <v>3</v>
      </c>
      <c r="F15" s="4">
        <v>3</v>
      </c>
      <c r="G15" s="4">
        <v>0</v>
      </c>
      <c r="H15" s="4"/>
      <c r="I15" s="4"/>
      <c r="J15" s="19">
        <f t="shared" ref="J15" si="4">SUM(D15:F15)/SUM(D15:G15)</f>
        <v>1</v>
      </c>
      <c r="K15" s="19">
        <f t="shared" ref="K15" si="5">SUM(D15:E15)/SUM(D15:G15)</f>
        <v>0.7857142857142857</v>
      </c>
      <c r="L15" s="19">
        <f t="shared" ref="L15" si="6">(D15+E15*0.64+F15*0.36+G15*0.16)/(D15+E15+F15+G15+I15)</f>
        <v>0.7857142857142857</v>
      </c>
      <c r="M15" s="20">
        <f t="shared" ref="M15" si="7">(D15*5+E15*4+F15*3+G15*2)/SUM(D15:H15)</f>
        <v>4.3571428571428568</v>
      </c>
      <c r="N15" s="21"/>
      <c r="O15" s="4">
        <v>24</v>
      </c>
      <c r="P15" s="4">
        <v>24</v>
      </c>
      <c r="Q15" s="4"/>
      <c r="R15" s="4"/>
      <c r="S15" s="4"/>
      <c r="T15" s="4"/>
      <c r="U15" s="4"/>
      <c r="V15" s="4"/>
    </row>
    <row r="16" spans="1:22" x14ac:dyDescent="0.25">
      <c r="A16" s="16">
        <v>8</v>
      </c>
      <c r="B16" s="44">
        <v>11</v>
      </c>
      <c r="C16" s="4">
        <v>13</v>
      </c>
      <c r="D16" s="4">
        <v>7</v>
      </c>
      <c r="E16" s="4">
        <v>5</v>
      </c>
      <c r="F16" s="4">
        <v>1</v>
      </c>
      <c r="G16" s="4">
        <v>0</v>
      </c>
      <c r="H16" s="4"/>
      <c r="I16" s="4"/>
      <c r="J16" s="19">
        <f t="shared" si="0"/>
        <v>1</v>
      </c>
      <c r="K16" s="19">
        <f t="shared" si="1"/>
        <v>0.92307692307692313</v>
      </c>
      <c r="L16" s="19">
        <f t="shared" si="2"/>
        <v>0.81230769230769218</v>
      </c>
      <c r="M16" s="20">
        <f t="shared" si="3"/>
        <v>4.4615384615384617</v>
      </c>
      <c r="N16" s="21"/>
      <c r="O16" s="4">
        <v>24</v>
      </c>
      <c r="P16" s="4">
        <v>24</v>
      </c>
      <c r="Q16" s="4"/>
      <c r="R16" s="4"/>
      <c r="S16" s="4"/>
      <c r="T16" s="4"/>
      <c r="U16" s="4"/>
      <c r="V16" s="4"/>
    </row>
    <row r="17" spans="1:22" x14ac:dyDescent="0.25">
      <c r="A17" s="72" t="s">
        <v>21</v>
      </c>
      <c r="B17" s="73"/>
      <c r="C17" s="6">
        <f>SUM(C8:C16)</f>
        <v>154</v>
      </c>
      <c r="D17" s="6">
        <f t="shared" ref="D17:I17" si="8">SUM(D8:D16)</f>
        <v>83</v>
      </c>
      <c r="E17" s="6">
        <f t="shared" si="8"/>
        <v>47</v>
      </c>
      <c r="F17" s="6">
        <f t="shared" si="8"/>
        <v>22</v>
      </c>
      <c r="G17" s="6">
        <f t="shared" si="8"/>
        <v>0</v>
      </c>
      <c r="H17" s="6">
        <f t="shared" si="8"/>
        <v>2</v>
      </c>
      <c r="I17" s="6">
        <f t="shared" si="8"/>
        <v>0</v>
      </c>
      <c r="J17" s="9">
        <f t="shared" si="0"/>
        <v>1</v>
      </c>
      <c r="K17" s="8">
        <f t="shared" si="1"/>
        <v>0.85526315789473684</v>
      </c>
      <c r="L17" s="7">
        <f t="shared" si="2"/>
        <v>0.79605263157894735</v>
      </c>
      <c r="M17" s="22">
        <f t="shared" si="3"/>
        <v>4.3441558441558445</v>
      </c>
      <c r="N17" s="21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4"/>
      <c r="B18" s="23"/>
      <c r="C18" s="14"/>
      <c r="D18" s="14"/>
      <c r="E18" s="14"/>
      <c r="F18" s="14"/>
      <c r="G18" s="14"/>
      <c r="H18" s="14"/>
      <c r="I18" s="14"/>
      <c r="J18" s="24"/>
      <c r="K18" s="24"/>
      <c r="L18" s="24"/>
      <c r="M18" s="14"/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6">
        <v>2</v>
      </c>
      <c r="B19" s="64" t="s">
        <v>13</v>
      </c>
      <c r="C19" s="65"/>
      <c r="D19" s="66" t="s">
        <v>75</v>
      </c>
      <c r="E19" s="67"/>
      <c r="F19" s="67"/>
      <c r="G19" s="67"/>
      <c r="H19" s="68"/>
      <c r="I19" s="10"/>
      <c r="J19" s="10"/>
      <c r="K19" s="10"/>
      <c r="L19" s="10"/>
      <c r="M19" s="10"/>
      <c r="N19" s="21"/>
      <c r="O19" s="14"/>
      <c r="P19" s="14"/>
      <c r="Q19" s="14"/>
      <c r="R19" s="14"/>
      <c r="S19" s="14"/>
      <c r="T19" s="14"/>
      <c r="U19" s="14"/>
      <c r="V19" s="14"/>
    </row>
    <row r="20" spans="1:22" ht="15.75" x14ac:dyDescent="0.25">
      <c r="A20" s="59" t="s">
        <v>14</v>
      </c>
      <c r="B20" s="74" t="s">
        <v>1</v>
      </c>
      <c r="C20" s="76" t="s">
        <v>2</v>
      </c>
      <c r="D20" s="78" t="s">
        <v>3</v>
      </c>
      <c r="E20" s="78"/>
      <c r="F20" s="78"/>
      <c r="G20" s="78"/>
      <c r="H20" s="76" t="s">
        <v>4</v>
      </c>
      <c r="I20" s="74" t="s">
        <v>5</v>
      </c>
      <c r="J20" s="61" t="s">
        <v>15</v>
      </c>
      <c r="K20" s="61" t="s">
        <v>16</v>
      </c>
      <c r="L20" s="61" t="s">
        <v>6</v>
      </c>
      <c r="M20" s="61" t="s">
        <v>17</v>
      </c>
      <c r="N20" s="21"/>
      <c r="O20" s="69" t="s">
        <v>12</v>
      </c>
      <c r="P20" s="70"/>
      <c r="Q20" s="70"/>
      <c r="R20" s="70"/>
      <c r="S20" s="70"/>
      <c r="T20" s="70"/>
      <c r="U20" s="70"/>
      <c r="V20" s="71"/>
    </row>
    <row r="21" spans="1:22" x14ac:dyDescent="0.25">
      <c r="A21" s="60"/>
      <c r="B21" s="75"/>
      <c r="C21" s="77"/>
      <c r="D21" s="4">
        <v>5</v>
      </c>
      <c r="E21" s="4">
        <v>4</v>
      </c>
      <c r="F21" s="4">
        <v>3</v>
      </c>
      <c r="G21" s="4">
        <v>2</v>
      </c>
      <c r="H21" s="77"/>
      <c r="I21" s="75"/>
      <c r="J21" s="62"/>
      <c r="K21" s="62"/>
      <c r="L21" s="62"/>
      <c r="M21" s="62"/>
      <c r="N21" s="21"/>
      <c r="O21" s="17" t="str">
        <f t="shared" ref="O21:V21" si="9">O7</f>
        <v>план</v>
      </c>
      <c r="P21" s="18" t="str">
        <f t="shared" si="9"/>
        <v>дано</v>
      </c>
      <c r="Q21" s="18" t="str">
        <f t="shared" si="9"/>
        <v>к/р</v>
      </c>
      <c r="R21" s="18" t="str">
        <f t="shared" si="9"/>
        <v>дано</v>
      </c>
      <c r="S21" s="18" t="str">
        <f t="shared" si="9"/>
        <v>р/р</v>
      </c>
      <c r="T21" s="18" t="str">
        <f t="shared" si="9"/>
        <v>дано</v>
      </c>
      <c r="U21" s="18" t="str">
        <f t="shared" si="9"/>
        <v>п/р</v>
      </c>
      <c r="V21" s="18" t="str">
        <f t="shared" si="9"/>
        <v>дано</v>
      </c>
    </row>
    <row r="22" spans="1:22" x14ac:dyDescent="0.25">
      <c r="A22" s="16">
        <v>1</v>
      </c>
      <c r="B22" s="4" t="s">
        <v>96</v>
      </c>
      <c r="C22" s="4">
        <v>18</v>
      </c>
      <c r="D22" s="4">
        <v>12</v>
      </c>
      <c r="E22" s="4">
        <v>6</v>
      </c>
      <c r="F22" s="4">
        <v>0</v>
      </c>
      <c r="G22" s="4">
        <v>0</v>
      </c>
      <c r="H22" s="4"/>
      <c r="I22" s="4"/>
      <c r="J22" s="19">
        <f>SUM(D22:F22)/SUM(D22:G22)</f>
        <v>1</v>
      </c>
      <c r="K22" s="19">
        <f>SUM(D22:E22)/SUM(D22:G22)</f>
        <v>1</v>
      </c>
      <c r="L22" s="19">
        <f>(D22+E22*0.64+F22*0.36+G22*0.16)/(D22+E22+F22+G22+I22)</f>
        <v>0.88</v>
      </c>
      <c r="M22" s="20">
        <f>(D22*5+E22*4+F22*3+G22*2)/SUM(D22:H22)</f>
        <v>4.666666666666667</v>
      </c>
      <c r="N22" s="15"/>
      <c r="O22" s="4">
        <v>24</v>
      </c>
      <c r="P22" s="4">
        <v>24</v>
      </c>
      <c r="Q22" s="4"/>
      <c r="R22" s="4"/>
      <c r="S22" s="4"/>
      <c r="T22" s="4"/>
      <c r="U22" s="4"/>
      <c r="V22" s="4"/>
    </row>
    <row r="23" spans="1:22" x14ac:dyDescent="0.25">
      <c r="A23" s="16">
        <v>2</v>
      </c>
      <c r="B23" s="5" t="s">
        <v>90</v>
      </c>
      <c r="C23" s="4">
        <v>18</v>
      </c>
      <c r="D23" s="4">
        <v>12</v>
      </c>
      <c r="E23" s="4">
        <v>6</v>
      </c>
      <c r="F23" s="4">
        <v>0</v>
      </c>
      <c r="G23" s="4">
        <v>0</v>
      </c>
      <c r="H23" s="4"/>
      <c r="I23" s="4"/>
      <c r="J23" s="19">
        <f t="shared" ref="J23:J31" si="10">SUM(D23:F23)/SUM(D23:G23)</f>
        <v>1</v>
      </c>
      <c r="K23" s="19">
        <f t="shared" ref="K23:K31" si="11">SUM(D23:E23)/SUM(D23:G23)</f>
        <v>1</v>
      </c>
      <c r="L23" s="19">
        <f t="shared" ref="L23:L31" si="12">(D23+E23*0.64+F23*0.36+G23*0.16)/(D23+E23+F23+G23+I23)</f>
        <v>0.88</v>
      </c>
      <c r="M23" s="20">
        <f t="shared" ref="M23:M31" si="13">(D23*5+E23*4+F23*3+G23*2)/SUM(D23:H23)</f>
        <v>4.666666666666667</v>
      </c>
      <c r="N23" s="21"/>
      <c r="O23" s="4">
        <v>24</v>
      </c>
      <c r="P23" s="4">
        <v>24</v>
      </c>
      <c r="Q23" s="4"/>
      <c r="R23" s="4"/>
      <c r="S23" s="4"/>
      <c r="T23" s="4"/>
      <c r="U23" s="4"/>
      <c r="V23" s="4"/>
    </row>
    <row r="24" spans="1:22" x14ac:dyDescent="0.25">
      <c r="A24" s="16">
        <v>3</v>
      </c>
      <c r="B24" s="5"/>
      <c r="C24" s="4"/>
      <c r="D24" s="4"/>
      <c r="E24" s="4"/>
      <c r="F24" s="4"/>
      <c r="G24" s="4"/>
      <c r="H24" s="4"/>
      <c r="I24" s="4"/>
      <c r="J24" s="19" t="e">
        <f t="shared" si="10"/>
        <v>#DIV/0!</v>
      </c>
      <c r="K24" s="19" t="e">
        <f t="shared" si="11"/>
        <v>#DIV/0!</v>
      </c>
      <c r="L24" s="19" t="e">
        <f t="shared" si="12"/>
        <v>#DIV/0!</v>
      </c>
      <c r="M24" s="20" t="e">
        <f t="shared" si="13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4</v>
      </c>
      <c r="B25" s="5"/>
      <c r="C25" s="4"/>
      <c r="D25" s="4"/>
      <c r="E25" s="4"/>
      <c r="F25" s="4"/>
      <c r="G25" s="4"/>
      <c r="H25" s="4"/>
      <c r="I25" s="4"/>
      <c r="J25" s="19" t="e">
        <f t="shared" si="10"/>
        <v>#DIV/0!</v>
      </c>
      <c r="K25" s="19" t="e">
        <f t="shared" si="11"/>
        <v>#DIV/0!</v>
      </c>
      <c r="L25" s="19" t="e">
        <f t="shared" si="12"/>
        <v>#DIV/0!</v>
      </c>
      <c r="M25" s="20" t="e">
        <f t="shared" si="13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5</v>
      </c>
      <c r="B26" s="5"/>
      <c r="C26" s="4"/>
      <c r="D26" s="4"/>
      <c r="E26" s="4"/>
      <c r="F26" s="4"/>
      <c r="G26" s="4"/>
      <c r="H26" s="4"/>
      <c r="I26" s="4"/>
      <c r="J26" s="19" t="e">
        <f t="shared" si="10"/>
        <v>#DIV/0!</v>
      </c>
      <c r="K26" s="19" t="e">
        <f t="shared" si="11"/>
        <v>#DIV/0!</v>
      </c>
      <c r="L26" s="19" t="e">
        <f t="shared" si="12"/>
        <v>#DIV/0!</v>
      </c>
      <c r="M26" s="20" t="e">
        <f t="shared" si="13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6</v>
      </c>
      <c r="B27" s="5"/>
      <c r="C27" s="4"/>
      <c r="D27" s="4"/>
      <c r="E27" s="4"/>
      <c r="F27" s="4"/>
      <c r="G27" s="4"/>
      <c r="H27" s="4"/>
      <c r="I27" s="4"/>
      <c r="J27" s="19" t="e">
        <f t="shared" si="10"/>
        <v>#DIV/0!</v>
      </c>
      <c r="K27" s="19" t="e">
        <f t="shared" si="11"/>
        <v>#DIV/0!</v>
      </c>
      <c r="L27" s="19" t="e">
        <f t="shared" si="12"/>
        <v>#DIV/0!</v>
      </c>
      <c r="M27" s="20" t="e">
        <f t="shared" si="13"/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7</v>
      </c>
      <c r="B28" s="5"/>
      <c r="C28" s="4"/>
      <c r="D28" s="4"/>
      <c r="E28" s="4"/>
      <c r="F28" s="4"/>
      <c r="G28" s="4"/>
      <c r="H28" s="4"/>
      <c r="I28" s="4"/>
      <c r="J28" s="19" t="e">
        <f t="shared" si="10"/>
        <v>#DIV/0!</v>
      </c>
      <c r="K28" s="19" t="e">
        <f t="shared" si="11"/>
        <v>#DIV/0!</v>
      </c>
      <c r="L28" s="19" t="e">
        <f t="shared" si="12"/>
        <v>#DIV/0!</v>
      </c>
      <c r="M28" s="20" t="e">
        <f t="shared" si="13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16">
        <v>8</v>
      </c>
      <c r="B29" s="5"/>
      <c r="C29" s="4"/>
      <c r="D29" s="4"/>
      <c r="E29" s="4"/>
      <c r="F29" s="4"/>
      <c r="G29" s="4"/>
      <c r="H29" s="4"/>
      <c r="I29" s="4"/>
      <c r="J29" s="19" t="e">
        <f t="shared" si="10"/>
        <v>#DIV/0!</v>
      </c>
      <c r="K29" s="19" t="e">
        <f t="shared" si="11"/>
        <v>#DIV/0!</v>
      </c>
      <c r="L29" s="19" t="e">
        <f t="shared" si="12"/>
        <v>#DIV/0!</v>
      </c>
      <c r="M29" s="20" t="e">
        <f t="shared" si="13"/>
        <v>#DIV/0!</v>
      </c>
      <c r="N29" s="21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72" t="s">
        <v>21</v>
      </c>
      <c r="B30" s="73"/>
      <c r="C30" s="6">
        <f>SUM(C22:C29)</f>
        <v>36</v>
      </c>
      <c r="D30" s="6">
        <f t="shared" ref="D30:I30" si="14">SUM(D22:D29)</f>
        <v>24</v>
      </c>
      <c r="E30" s="6">
        <f t="shared" si="14"/>
        <v>12</v>
      </c>
      <c r="F30" s="6">
        <f t="shared" si="14"/>
        <v>0</v>
      </c>
      <c r="G30" s="6">
        <f t="shared" si="14"/>
        <v>0</v>
      </c>
      <c r="H30" s="6">
        <f t="shared" si="14"/>
        <v>0</v>
      </c>
      <c r="I30" s="6">
        <f t="shared" si="14"/>
        <v>0</v>
      </c>
      <c r="J30" s="9">
        <f t="shared" si="10"/>
        <v>1</v>
      </c>
      <c r="K30" s="8">
        <f t="shared" si="11"/>
        <v>1</v>
      </c>
      <c r="L30" s="7">
        <f t="shared" si="12"/>
        <v>0.88</v>
      </c>
      <c r="M30" s="22">
        <f t="shared" si="13"/>
        <v>4.666666666666667</v>
      </c>
      <c r="N30" s="21"/>
      <c r="O30" s="10"/>
      <c r="P30" s="10"/>
      <c r="Q30" s="10"/>
      <c r="R30" s="10"/>
      <c r="S30" s="10"/>
      <c r="T30" s="10"/>
      <c r="U30" s="10"/>
      <c r="V30" s="10"/>
    </row>
    <row r="31" spans="1:22" ht="20.25" customHeight="1" x14ac:dyDescent="0.25">
      <c r="A31" s="86" t="s">
        <v>18</v>
      </c>
      <c r="B31" s="87"/>
      <c r="C31" s="32">
        <f>SUM(C17,C30)</f>
        <v>190</v>
      </c>
      <c r="D31" s="32">
        <f t="shared" ref="D31:I31" si="15">SUM(D17,D30)</f>
        <v>107</v>
      </c>
      <c r="E31" s="32">
        <f t="shared" si="15"/>
        <v>59</v>
      </c>
      <c r="F31" s="32">
        <f t="shared" si="15"/>
        <v>22</v>
      </c>
      <c r="G31" s="32">
        <f t="shared" si="15"/>
        <v>0</v>
      </c>
      <c r="H31" s="32">
        <f t="shared" si="15"/>
        <v>2</v>
      </c>
      <c r="I31" s="32">
        <f t="shared" si="15"/>
        <v>0</v>
      </c>
      <c r="J31" s="26">
        <f t="shared" si="10"/>
        <v>1</v>
      </c>
      <c r="K31" s="26">
        <f t="shared" si="11"/>
        <v>0.88297872340425532</v>
      </c>
      <c r="L31" s="26">
        <f t="shared" si="12"/>
        <v>0.81212765957446797</v>
      </c>
      <c r="M31" s="27">
        <f t="shared" si="13"/>
        <v>4.405263157894737</v>
      </c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0"/>
      <c r="P38" s="10"/>
      <c r="Q38" s="10"/>
      <c r="R38" s="10"/>
      <c r="S38" s="10"/>
      <c r="T38" s="10"/>
      <c r="U38" s="10"/>
      <c r="V38" s="10"/>
    </row>
  </sheetData>
  <mergeCells count="35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A17:B17"/>
    <mergeCell ref="B19:C19"/>
    <mergeCell ref="D19:H19"/>
    <mergeCell ref="A20:A21"/>
    <mergeCell ref="B20:B21"/>
    <mergeCell ref="C20:C21"/>
    <mergeCell ref="D20:G20"/>
    <mergeCell ref="H20:H21"/>
    <mergeCell ref="L20:L21"/>
    <mergeCell ref="M20:M21"/>
    <mergeCell ref="O20:V20"/>
    <mergeCell ref="M6:M7"/>
    <mergeCell ref="O6:V6"/>
    <mergeCell ref="A30:B30"/>
    <mergeCell ref="A31:B31"/>
    <mergeCell ref="I20:I21"/>
    <mergeCell ref="J20:J21"/>
    <mergeCell ref="K20:K21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"/>
  <sheetViews>
    <sheetView zoomScale="90" zoomScaleNormal="90" workbookViewId="0">
      <selection activeCell="W30" sqref="W30"/>
    </sheetView>
  </sheetViews>
  <sheetFormatPr defaultRowHeight="15" x14ac:dyDescent="0.25"/>
  <cols>
    <col min="1" max="1" width="8.7109375" customWidth="1"/>
    <col min="2" max="9" width="6.140625" customWidth="1"/>
    <col min="10" max="10" width="6" customWidth="1"/>
    <col min="11" max="11" width="6.140625" hidden="1" customWidth="1"/>
    <col min="12" max="15" width="6.140625" customWidth="1"/>
    <col min="16" max="17" width="7" customWidth="1"/>
    <col min="18" max="24" width="6.140625" customWidth="1"/>
  </cols>
  <sheetData>
    <row r="1" spans="1:24" ht="21" x14ac:dyDescent="0.35">
      <c r="D1" s="93" t="s">
        <v>60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4" spans="1:24" x14ac:dyDescent="0.25">
      <c r="A4" s="38" t="s">
        <v>57</v>
      </c>
      <c r="B4" s="37" t="s">
        <v>37</v>
      </c>
      <c r="C4" s="37" t="s">
        <v>38</v>
      </c>
      <c r="D4" s="37" t="s">
        <v>39</v>
      </c>
      <c r="E4" s="37" t="s">
        <v>40</v>
      </c>
      <c r="F4" s="37" t="s">
        <v>56</v>
      </c>
      <c r="G4" s="37" t="s">
        <v>41</v>
      </c>
      <c r="H4" s="37" t="s">
        <v>42</v>
      </c>
      <c r="I4" s="37" t="s">
        <v>43</v>
      </c>
      <c r="J4" s="37" t="s">
        <v>44</v>
      </c>
      <c r="K4" s="37" t="s">
        <v>61</v>
      </c>
      <c r="L4" s="37" t="s">
        <v>45</v>
      </c>
      <c r="M4" s="37" t="s">
        <v>46</v>
      </c>
      <c r="N4" s="37" t="s">
        <v>94</v>
      </c>
      <c r="O4" s="37" t="s">
        <v>47</v>
      </c>
      <c r="P4" s="37" t="s">
        <v>48</v>
      </c>
      <c r="Q4" s="37" t="s">
        <v>93</v>
      </c>
      <c r="R4" s="37" t="s">
        <v>49</v>
      </c>
      <c r="S4" s="37" t="s">
        <v>50</v>
      </c>
      <c r="T4" s="37" t="s">
        <v>51</v>
      </c>
      <c r="U4" s="37" t="s">
        <v>52</v>
      </c>
      <c r="V4" s="37" t="s">
        <v>53</v>
      </c>
      <c r="W4" s="37" t="s">
        <v>54</v>
      </c>
      <c r="X4" s="37" t="s">
        <v>55</v>
      </c>
    </row>
    <row r="5" spans="1:24" x14ac:dyDescent="0.25">
      <c r="A5" s="38" t="s">
        <v>58</v>
      </c>
      <c r="B5" s="36">
        <f>Р.яз!K64</f>
        <v>0.51832460732984298</v>
      </c>
      <c r="C5" s="36">
        <f>Лит!K64</f>
        <v>0.62631578947368416</v>
      </c>
      <c r="D5" s="36">
        <f>К.яз!K40</f>
        <v>0.5706806282722513</v>
      </c>
      <c r="E5" s="36">
        <f>Каб.лит!K40</f>
        <v>0.63212435233160624</v>
      </c>
      <c r="F5" s="36">
        <f>А.яз!K30</f>
        <v>0.54450261780104714</v>
      </c>
      <c r="G5" s="36">
        <f>Мат!K52</f>
        <v>0.5759162303664922</v>
      </c>
      <c r="H5" s="36">
        <f>ОБЖ!K64</f>
        <v>0.8214285714285714</v>
      </c>
      <c r="I5" s="36">
        <f>Ист!K40</f>
        <v>0.59322033898305082</v>
      </c>
      <c r="J5" s="36">
        <f>Общ!K40</f>
        <v>0.63636363636363635</v>
      </c>
      <c r="K5" s="36" t="e">
        <f>#REF!</f>
        <v>#REF!</v>
      </c>
      <c r="L5" s="36">
        <f>Ист.КБР!K31</f>
        <v>0.6785714285714286</v>
      </c>
      <c r="M5" s="36">
        <f>Нем.яз!K12</f>
        <v>0.65753424657534243</v>
      </c>
      <c r="N5" s="36">
        <f>МХК!K64</f>
        <v>0.83673469387755106</v>
      </c>
      <c r="O5" s="36">
        <f>Геог!K20</f>
        <v>0.7584269662921348</v>
      </c>
      <c r="P5" s="36">
        <f>Геог.КБР!K14</f>
        <v>0.75438596491228072</v>
      </c>
      <c r="Q5" s="36">
        <f>Химия!K64</f>
        <v>0.65476190476190477</v>
      </c>
      <c r="R5" s="36">
        <f>Био!K20</f>
        <v>0.54973821989528793</v>
      </c>
      <c r="S5" s="36">
        <f>Физ!K18</f>
        <v>0.71755725190839692</v>
      </c>
      <c r="T5" s="36">
        <f>Инф!K15</f>
        <v>0.60169491525423724</v>
      </c>
      <c r="U5" s="36">
        <f>Тех!K28</f>
        <v>0.83720930232558144</v>
      </c>
      <c r="V5" s="36">
        <f>Изо!K18</f>
        <v>0.80373831775700932</v>
      </c>
      <c r="W5" s="36">
        <f>Муз!K18</f>
        <v>0.77570093457943923</v>
      </c>
      <c r="X5" s="36">
        <f>'Ф-ра'!K31</f>
        <v>0.88297872340425532</v>
      </c>
    </row>
    <row r="6" spans="1:24" x14ac:dyDescent="0.25">
      <c r="A6" s="38" t="s">
        <v>59</v>
      </c>
      <c r="B6" s="36">
        <f>Р.яз!J64</f>
        <v>0.99476439790575921</v>
      </c>
      <c r="C6" s="36">
        <f>Лит!J64</f>
        <v>0.98947368421052628</v>
      </c>
      <c r="D6" s="36">
        <f>К.яз!J40</f>
        <v>1</v>
      </c>
      <c r="E6" s="36">
        <f>Каб.лит!J40</f>
        <v>1</v>
      </c>
      <c r="F6" s="36">
        <f>А.яз!J30</f>
        <v>1</v>
      </c>
      <c r="G6" s="36">
        <f>Мат!J52</f>
        <v>1</v>
      </c>
      <c r="H6" s="36">
        <f>ОБЖ!J64</f>
        <v>1</v>
      </c>
      <c r="I6" s="36">
        <f>Ист!J40</f>
        <v>1</v>
      </c>
      <c r="J6" s="36">
        <f>Общ!J40</f>
        <v>1</v>
      </c>
      <c r="K6" s="36" t="e">
        <f>#REF!</f>
        <v>#REF!</v>
      </c>
      <c r="L6" s="36">
        <f>Ист.КБР!J31</f>
        <v>1</v>
      </c>
      <c r="M6" s="36">
        <f>Нем.яз!J12</f>
        <v>1</v>
      </c>
      <c r="N6" s="36">
        <f>МХК!J64</f>
        <v>1</v>
      </c>
      <c r="O6" s="36">
        <f>Геог!J20</f>
        <v>1</v>
      </c>
      <c r="P6" s="36">
        <f>Геог.КБР!J14</f>
        <v>1</v>
      </c>
      <c r="Q6" s="36">
        <f>Химия!J64</f>
        <v>1</v>
      </c>
      <c r="R6" s="36">
        <f>Био!J20</f>
        <v>1</v>
      </c>
      <c r="S6" s="36">
        <f>Физ!J18</f>
        <v>1</v>
      </c>
      <c r="T6" s="36">
        <f>Инф!J15</f>
        <v>1</v>
      </c>
      <c r="U6" s="36">
        <f>Тех!J28</f>
        <v>1</v>
      </c>
      <c r="V6" s="36">
        <f>Изо!J18</f>
        <v>1</v>
      </c>
      <c r="W6" s="36">
        <f>Муз!J18</f>
        <v>1</v>
      </c>
      <c r="X6" s="36">
        <f>'Ф-ра'!J31</f>
        <v>1</v>
      </c>
    </row>
  </sheetData>
  <mergeCells count="1">
    <mergeCell ref="D1:S1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workbookViewId="0">
      <selection activeCell="B32" sqref="B3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64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23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73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89</v>
      </c>
      <c r="C8" s="4">
        <v>19</v>
      </c>
      <c r="D8" s="4">
        <v>2</v>
      </c>
      <c r="E8" s="4">
        <v>11</v>
      </c>
      <c r="F8" s="4">
        <v>6</v>
      </c>
      <c r="G8" s="4">
        <v>0</v>
      </c>
      <c r="H8" s="4"/>
      <c r="I8" s="4"/>
      <c r="J8" s="19">
        <f>SUM(D8:F8)/SUM(D8:G8)</f>
        <v>1</v>
      </c>
      <c r="K8" s="19">
        <f>SUM(D8:E8)/SUM(D8:G8)</f>
        <v>0.68421052631578949</v>
      </c>
      <c r="L8" s="19">
        <f>(D8+E8*0.64+F8*0.36+G8*0.16)/(D8+E8+F8+G8+I8)</f>
        <v>0.58947368421052626</v>
      </c>
      <c r="M8" s="20">
        <f>(D8*5+E8*4+F8*3+G8*2)/SUM(D8:H8)</f>
        <v>3.7894736842105261</v>
      </c>
      <c r="N8" s="15"/>
      <c r="O8" s="4">
        <v>12</v>
      </c>
      <c r="P8" s="4">
        <v>12</v>
      </c>
      <c r="Q8" s="4">
        <v>2</v>
      </c>
      <c r="R8" s="4">
        <v>2</v>
      </c>
      <c r="S8" s="4"/>
      <c r="T8" s="4"/>
      <c r="U8" s="4"/>
      <c r="V8" s="4"/>
    </row>
    <row r="9" spans="1:22" x14ac:dyDescent="0.25">
      <c r="A9" s="16">
        <v>2</v>
      </c>
      <c r="B9" s="42" t="s">
        <v>90</v>
      </c>
      <c r="C9" s="4">
        <v>19</v>
      </c>
      <c r="D9" s="4">
        <v>4</v>
      </c>
      <c r="E9" s="4">
        <v>2</v>
      </c>
      <c r="F9" s="4">
        <v>12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0.33333333333333331</v>
      </c>
      <c r="L9" s="19">
        <f t="shared" ref="L9:L15" si="2">(D9+E9*0.64+F9*0.36+G9*0.16)/(D9+E9+F9+G9+I9)</f>
        <v>0.53333333333333344</v>
      </c>
      <c r="M9" s="20">
        <f t="shared" ref="M9:M15" si="3">(D9*5+E9*4+F9*3+G9*2)/SUM(D9:H9)</f>
        <v>3.5555555555555554</v>
      </c>
      <c r="N9" s="21"/>
      <c r="O9" s="4">
        <v>5</v>
      </c>
      <c r="P9" s="4">
        <v>5</v>
      </c>
      <c r="Q9" s="4">
        <v>2</v>
      </c>
      <c r="R9" s="4">
        <v>2</v>
      </c>
      <c r="S9" s="4"/>
      <c r="T9" s="4"/>
      <c r="U9" s="4"/>
      <c r="V9" s="4"/>
    </row>
    <row r="10" spans="1:22" x14ac:dyDescent="0.25">
      <c r="A10" s="16">
        <v>3</v>
      </c>
      <c r="B10" s="42">
        <v>8</v>
      </c>
      <c r="C10" s="4">
        <v>22</v>
      </c>
      <c r="D10" s="4">
        <v>2</v>
      </c>
      <c r="E10" s="4">
        <v>7</v>
      </c>
      <c r="F10" s="4">
        <v>13</v>
      </c>
      <c r="G10" s="4">
        <v>0</v>
      </c>
      <c r="H10" s="4"/>
      <c r="I10" s="4"/>
      <c r="J10" s="19">
        <f t="shared" si="0"/>
        <v>1</v>
      </c>
      <c r="K10" s="19">
        <f t="shared" si="1"/>
        <v>0.40909090909090912</v>
      </c>
      <c r="L10" s="19">
        <f t="shared" si="2"/>
        <v>0.50727272727272732</v>
      </c>
      <c r="M10" s="20">
        <f t="shared" si="3"/>
        <v>3.5</v>
      </c>
      <c r="N10" s="21"/>
      <c r="O10" s="4">
        <v>5</v>
      </c>
      <c r="P10" s="4">
        <v>5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2" t="s">
        <v>91</v>
      </c>
      <c r="C11" s="4">
        <v>19</v>
      </c>
      <c r="D11" s="4">
        <v>8</v>
      </c>
      <c r="E11" s="4">
        <v>2</v>
      </c>
      <c r="F11" s="4">
        <v>9</v>
      </c>
      <c r="G11" s="4">
        <v>0</v>
      </c>
      <c r="H11" s="4"/>
      <c r="I11" s="4"/>
      <c r="J11" s="19">
        <f t="shared" si="0"/>
        <v>1</v>
      </c>
      <c r="K11" s="19">
        <f t="shared" si="1"/>
        <v>0.52631578947368418</v>
      </c>
      <c r="L11" s="19">
        <f t="shared" si="2"/>
        <v>0.65894736842105261</v>
      </c>
      <c r="M11" s="20">
        <f t="shared" si="3"/>
        <v>3.9473684210526314</v>
      </c>
      <c r="N11" s="21"/>
      <c r="O11" s="4">
        <v>6</v>
      </c>
      <c r="P11" s="4">
        <v>6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42">
        <v>10</v>
      </c>
      <c r="C12" s="4">
        <v>14</v>
      </c>
      <c r="D12" s="4">
        <v>4</v>
      </c>
      <c r="E12" s="4">
        <v>4</v>
      </c>
      <c r="F12" s="4">
        <v>6</v>
      </c>
      <c r="G12" s="4">
        <v>0</v>
      </c>
      <c r="H12" s="4"/>
      <c r="I12" s="4"/>
      <c r="J12" s="19">
        <f t="shared" si="0"/>
        <v>1</v>
      </c>
      <c r="K12" s="19">
        <f t="shared" si="1"/>
        <v>0.5714285714285714</v>
      </c>
      <c r="L12" s="19">
        <f t="shared" si="2"/>
        <v>0.62285714285714289</v>
      </c>
      <c r="M12" s="20">
        <f t="shared" si="3"/>
        <v>3.8571428571428572</v>
      </c>
      <c r="N12" s="21"/>
      <c r="O12" s="4">
        <v>12</v>
      </c>
      <c r="P12" s="4">
        <v>12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16">
        <v>6</v>
      </c>
      <c r="B13" s="42">
        <v>11</v>
      </c>
      <c r="C13" s="4">
        <v>13</v>
      </c>
      <c r="D13" s="4">
        <v>7</v>
      </c>
      <c r="E13" s="4">
        <v>5</v>
      </c>
      <c r="F13" s="4">
        <v>1</v>
      </c>
      <c r="G13" s="4">
        <v>0</v>
      </c>
      <c r="H13" s="4"/>
      <c r="I13" s="4"/>
      <c r="J13" s="19">
        <f t="shared" si="0"/>
        <v>1</v>
      </c>
      <c r="K13" s="19">
        <f t="shared" si="1"/>
        <v>0.92307692307692313</v>
      </c>
      <c r="L13" s="19">
        <f t="shared" si="2"/>
        <v>0.81230769230769218</v>
      </c>
      <c r="M13" s="20">
        <f t="shared" si="3"/>
        <v>4.4615384615384617</v>
      </c>
      <c r="N13" s="21"/>
      <c r="O13" s="4">
        <v>14</v>
      </c>
      <c r="P13" s="4">
        <v>14</v>
      </c>
      <c r="Q13" s="4">
        <v>2</v>
      </c>
      <c r="R13" s="4">
        <v>2</v>
      </c>
      <c r="S13" s="4"/>
      <c r="T13" s="4"/>
      <c r="U13" s="4"/>
      <c r="V13" s="4"/>
    </row>
    <row r="14" spans="1:22" x14ac:dyDescent="0.25">
      <c r="A14" s="16">
        <v>7</v>
      </c>
      <c r="B14" s="42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106</v>
      </c>
      <c r="D15" s="6">
        <f t="shared" ref="D15:I15" si="4">SUM(D8:D14)</f>
        <v>27</v>
      </c>
      <c r="E15" s="6">
        <f t="shared" si="4"/>
        <v>31</v>
      </c>
      <c r="F15" s="6">
        <f t="shared" si="4"/>
        <v>47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0.55238095238095242</v>
      </c>
      <c r="L15" s="7">
        <f t="shared" si="2"/>
        <v>0.60723809523809524</v>
      </c>
      <c r="M15" s="22">
        <f t="shared" si="3"/>
        <v>3.8095238095238093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79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95</v>
      </c>
      <c r="C20" s="4">
        <v>18</v>
      </c>
      <c r="D20" s="4">
        <v>4</v>
      </c>
      <c r="E20" s="4">
        <v>7</v>
      </c>
      <c r="F20" s="4">
        <v>7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0.61111111111111116</v>
      </c>
      <c r="L20" s="19">
        <f>(D20+E20*0.64+F20*0.36+G20*0.16)/(D20+E20+F20+G20+I20)</f>
        <v>0.61111111111111116</v>
      </c>
      <c r="M20" s="20">
        <f>(D20*5+E20*4+F20*3+G20*2)/SUM(D20:H20)</f>
        <v>3.8333333333333335</v>
      </c>
      <c r="N20" s="15"/>
      <c r="O20" s="4">
        <v>11</v>
      </c>
      <c r="P20" s="4">
        <v>11</v>
      </c>
      <c r="Q20" s="4">
        <v>2</v>
      </c>
      <c r="R20" s="4">
        <v>2</v>
      </c>
      <c r="S20" s="4"/>
      <c r="T20" s="4"/>
      <c r="U20" s="4"/>
      <c r="V20" s="4"/>
    </row>
    <row r="21" spans="1:22" x14ac:dyDescent="0.25">
      <c r="A21" s="16">
        <v>2</v>
      </c>
      <c r="B21" s="5" t="s">
        <v>96</v>
      </c>
      <c r="C21" s="4">
        <v>18</v>
      </c>
      <c r="D21" s="4">
        <v>3</v>
      </c>
      <c r="E21" s="4">
        <v>8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0.61111111111111116</v>
      </c>
      <c r="L21" s="19">
        <f t="shared" ref="L21:L27" si="8">(D21+E21*0.64+F21*0.36+G21*0.16)/(D21+E21+F21+G21+I21)</f>
        <v>0.59111111111111114</v>
      </c>
      <c r="M21" s="20">
        <f t="shared" ref="M21:M27" si="9">(D21*5+E21*4+F21*3+G21*2)/SUM(D21:H21)</f>
        <v>3.7777777777777777</v>
      </c>
      <c r="N21" s="21"/>
      <c r="O21" s="4">
        <v>4</v>
      </c>
      <c r="P21" s="4">
        <v>4</v>
      </c>
      <c r="Q21" s="4">
        <v>2</v>
      </c>
      <c r="R21" s="4">
        <v>2</v>
      </c>
      <c r="S21" s="4"/>
      <c r="T21" s="4"/>
      <c r="U21" s="4"/>
      <c r="V21" s="4"/>
    </row>
    <row r="22" spans="1:22" x14ac:dyDescent="0.25">
      <c r="A22" s="16">
        <v>3</v>
      </c>
      <c r="B22" s="5" t="s">
        <v>97</v>
      </c>
      <c r="C22" s="4">
        <v>19</v>
      </c>
      <c r="D22" s="4">
        <v>7</v>
      </c>
      <c r="E22" s="4">
        <v>5</v>
      </c>
      <c r="F22" s="4">
        <v>7</v>
      </c>
      <c r="G22" s="4">
        <v>0</v>
      </c>
      <c r="H22" s="4"/>
      <c r="I22" s="4"/>
      <c r="J22" s="19">
        <f t="shared" si="6"/>
        <v>1</v>
      </c>
      <c r="K22" s="19">
        <f t="shared" si="7"/>
        <v>0.63157894736842102</v>
      </c>
      <c r="L22" s="19">
        <f t="shared" si="8"/>
        <v>0.66947368421052622</v>
      </c>
      <c r="M22" s="20">
        <f t="shared" si="9"/>
        <v>4</v>
      </c>
      <c r="N22" s="21"/>
      <c r="O22" s="4">
        <v>12</v>
      </c>
      <c r="P22" s="4">
        <v>12</v>
      </c>
      <c r="Q22" s="4">
        <v>2</v>
      </c>
      <c r="R22" s="4">
        <v>2</v>
      </c>
      <c r="S22" s="4">
        <v>2</v>
      </c>
      <c r="T22" s="4">
        <v>2</v>
      </c>
      <c r="U22" s="4"/>
      <c r="V22" s="4"/>
    </row>
    <row r="23" spans="1:22" x14ac:dyDescent="0.25">
      <c r="A23" s="16">
        <v>4</v>
      </c>
      <c r="B23" s="5" t="s">
        <v>98</v>
      </c>
      <c r="C23" s="4">
        <v>15</v>
      </c>
      <c r="D23" s="4">
        <v>0</v>
      </c>
      <c r="E23" s="4">
        <v>8</v>
      </c>
      <c r="F23" s="4">
        <v>7</v>
      </c>
      <c r="G23" s="4">
        <v>0</v>
      </c>
      <c r="H23" s="4"/>
      <c r="I23" s="4"/>
      <c r="J23" s="19">
        <f t="shared" si="6"/>
        <v>1</v>
      </c>
      <c r="K23" s="19">
        <f t="shared" si="7"/>
        <v>0.53333333333333333</v>
      </c>
      <c r="L23" s="19">
        <f t="shared" si="8"/>
        <v>0.50933333333333342</v>
      </c>
      <c r="M23" s="20">
        <f t="shared" si="9"/>
        <v>3.5333333333333332</v>
      </c>
      <c r="N23" s="21"/>
      <c r="O23" s="4">
        <v>11</v>
      </c>
      <c r="P23" s="4">
        <v>11</v>
      </c>
      <c r="Q23" s="4">
        <v>1</v>
      </c>
      <c r="R23" s="4">
        <v>2</v>
      </c>
      <c r="S23" s="4"/>
      <c r="T23" s="4"/>
      <c r="U23" s="4"/>
      <c r="V23" s="4"/>
    </row>
    <row r="24" spans="1:22" x14ac:dyDescent="0.25">
      <c r="A24" s="16">
        <v>5</v>
      </c>
      <c r="B24" s="5" t="s">
        <v>100</v>
      </c>
      <c r="C24" s="4">
        <v>16</v>
      </c>
      <c r="D24" s="4">
        <v>6</v>
      </c>
      <c r="E24" s="4">
        <v>3</v>
      </c>
      <c r="F24" s="4">
        <v>7</v>
      </c>
      <c r="G24" s="4">
        <v>0</v>
      </c>
      <c r="H24" s="4"/>
      <c r="I24" s="4"/>
      <c r="J24" s="19">
        <f t="shared" si="6"/>
        <v>1</v>
      </c>
      <c r="K24" s="19">
        <f t="shared" si="7"/>
        <v>0.5625</v>
      </c>
      <c r="L24" s="19">
        <f t="shared" si="8"/>
        <v>0.65249999999999997</v>
      </c>
      <c r="M24" s="20">
        <f t="shared" si="9"/>
        <v>3.9375</v>
      </c>
      <c r="N24" s="21"/>
      <c r="O24" s="4">
        <v>4</v>
      </c>
      <c r="P24" s="4">
        <v>4</v>
      </c>
      <c r="Q24" s="4">
        <v>2</v>
      </c>
      <c r="R24" s="4">
        <v>2</v>
      </c>
      <c r="S24" s="4">
        <v>2</v>
      </c>
      <c r="T24" s="4">
        <v>2</v>
      </c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86</v>
      </c>
      <c r="D27" s="6">
        <f t="shared" ref="D27:I27" si="10">SUM(D20:D26)</f>
        <v>20</v>
      </c>
      <c r="E27" s="6">
        <f t="shared" si="10"/>
        <v>31</v>
      </c>
      <c r="F27" s="6">
        <f t="shared" si="10"/>
        <v>35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0.59302325581395354</v>
      </c>
      <c r="L27" s="7">
        <f t="shared" si="8"/>
        <v>0.60976744186046516</v>
      </c>
      <c r="M27" s="22">
        <f t="shared" si="9"/>
        <v>3.8255813953488373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>
        <v>5</v>
      </c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15.75" x14ac:dyDescent="0.25">
      <c r="A40" s="79" t="s">
        <v>18</v>
      </c>
      <c r="B40" s="80"/>
      <c r="C40" s="6">
        <f>SUM(C15,C27,C39)</f>
        <v>192</v>
      </c>
      <c r="D40" s="6">
        <f t="shared" ref="D40:I40" si="17">SUM(D15,D27,D39)</f>
        <v>47</v>
      </c>
      <c r="E40" s="6">
        <f t="shared" si="17"/>
        <v>62</v>
      </c>
      <c r="F40" s="6">
        <f t="shared" si="17"/>
        <v>82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0.5706806282722513</v>
      </c>
      <c r="L40" s="26">
        <f t="shared" ref="L40" si="20">(D40+E40*0.64+F40*0.36+G40*0.16)/(D40+E40+F40+G40+I40)</f>
        <v>0.60837696335078539</v>
      </c>
      <c r="M40" s="27">
        <f t="shared" ref="M40" si="21">(D40*5+E40*4+F40*3+G40*2)/SUM(D40:H40)</f>
        <v>3.8167539267015709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A40:B40"/>
    <mergeCell ref="J30:J31"/>
    <mergeCell ref="K30:K31"/>
    <mergeCell ref="L30:L31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workbookViewId="0">
      <selection activeCell="T23" sqref="T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65</v>
      </c>
      <c r="E3" s="53"/>
      <c r="F3" s="53"/>
      <c r="G3" s="53"/>
      <c r="H3" s="53"/>
      <c r="I3" s="53"/>
      <c r="J3" s="53"/>
      <c r="K3" s="53"/>
      <c r="L3" s="53"/>
      <c r="M3" s="54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73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89</v>
      </c>
      <c r="C8" s="4">
        <v>19</v>
      </c>
      <c r="D8" s="4">
        <v>3</v>
      </c>
      <c r="E8" s="4">
        <v>11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0.73684210526315785</v>
      </c>
      <c r="L8" s="19">
        <f>(D8+E8*0.64+F8*0.36+G8*0.16)/(D8+E8+F8+G8+I8)</f>
        <v>0.62315789473684213</v>
      </c>
      <c r="M8" s="20">
        <f>(D8*5+E8*4+F8*3+G8*2)/SUM(D8:H8)</f>
        <v>3.8947368421052633</v>
      </c>
      <c r="N8" s="15"/>
      <c r="O8" s="4">
        <v>13</v>
      </c>
      <c r="P8" s="4">
        <v>13</v>
      </c>
      <c r="Q8" s="4"/>
      <c r="R8" s="4"/>
      <c r="S8" s="4">
        <v>1</v>
      </c>
      <c r="T8" s="4">
        <v>1</v>
      </c>
      <c r="U8" s="4"/>
      <c r="V8" s="4"/>
    </row>
    <row r="9" spans="1:22" x14ac:dyDescent="0.25">
      <c r="A9" s="16">
        <v>2</v>
      </c>
      <c r="B9" s="5" t="s">
        <v>90</v>
      </c>
      <c r="C9" s="4">
        <v>18</v>
      </c>
      <c r="D9" s="4">
        <v>3</v>
      </c>
      <c r="E9" s="4">
        <v>7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0.55555555555555558</v>
      </c>
      <c r="L9" s="19">
        <f t="shared" ref="L9:L15" si="2">(D9+E9*0.64+F9*0.36+G9*0.16)/(D9+E9+F9+G9+I9)</f>
        <v>0.57555555555555549</v>
      </c>
      <c r="M9" s="20">
        <f t="shared" ref="M9:M15" si="3">(D9*5+E9*4+F9*3+G9*2)/SUM(D9:H9)</f>
        <v>3.7222222222222223</v>
      </c>
      <c r="N9" s="21"/>
      <c r="O9" s="4">
        <v>12</v>
      </c>
      <c r="P9" s="4">
        <v>12</v>
      </c>
      <c r="Q9" s="4"/>
      <c r="R9" s="4"/>
      <c r="S9" s="4">
        <v>2</v>
      </c>
      <c r="T9" s="4">
        <v>2</v>
      </c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1</v>
      </c>
      <c r="E10" s="4">
        <v>9</v>
      </c>
      <c r="F10" s="4">
        <v>12</v>
      </c>
      <c r="G10" s="4">
        <v>0</v>
      </c>
      <c r="H10" s="4"/>
      <c r="I10" s="4"/>
      <c r="J10" s="19">
        <f t="shared" si="0"/>
        <v>1</v>
      </c>
      <c r="K10" s="19">
        <f t="shared" si="1"/>
        <v>0.45454545454545453</v>
      </c>
      <c r="L10" s="19">
        <f t="shared" si="2"/>
        <v>0.50363636363636366</v>
      </c>
      <c r="M10" s="20">
        <f t="shared" si="3"/>
        <v>3.5</v>
      </c>
      <c r="N10" s="21"/>
      <c r="O10" s="4">
        <v>11</v>
      </c>
      <c r="P10" s="4">
        <v>11</v>
      </c>
      <c r="Q10" s="4"/>
      <c r="R10" s="4"/>
      <c r="S10" s="4">
        <v>2</v>
      </c>
      <c r="T10" s="4">
        <v>2</v>
      </c>
      <c r="U10" s="4"/>
      <c r="V10" s="4"/>
    </row>
    <row r="11" spans="1:22" x14ac:dyDescent="0.25">
      <c r="A11" s="16">
        <v>4</v>
      </c>
      <c r="B11" s="5" t="s">
        <v>91</v>
      </c>
      <c r="C11" s="4">
        <v>18</v>
      </c>
      <c r="D11" s="4">
        <v>8</v>
      </c>
      <c r="E11" s="4">
        <v>7</v>
      </c>
      <c r="F11" s="4">
        <v>4</v>
      </c>
      <c r="G11" s="4">
        <v>0</v>
      </c>
      <c r="H11" s="4"/>
      <c r="I11" s="4"/>
      <c r="J11" s="19">
        <f t="shared" si="0"/>
        <v>1</v>
      </c>
      <c r="K11" s="19">
        <f t="shared" si="1"/>
        <v>0.78947368421052633</v>
      </c>
      <c r="L11" s="19">
        <f t="shared" si="2"/>
        <v>0.73263157894736841</v>
      </c>
      <c r="M11" s="20">
        <f t="shared" si="3"/>
        <v>4.2105263157894735</v>
      </c>
      <c r="N11" s="21"/>
      <c r="O11" s="4">
        <v>11</v>
      </c>
      <c r="P11" s="4">
        <v>11</v>
      </c>
      <c r="Q11" s="4"/>
      <c r="R11" s="4"/>
      <c r="S11" s="4">
        <v>2</v>
      </c>
      <c r="T11" s="4">
        <v>2</v>
      </c>
      <c r="U11" s="4"/>
      <c r="V11" s="4"/>
    </row>
    <row r="12" spans="1:22" x14ac:dyDescent="0.25">
      <c r="A12" s="16">
        <v>5</v>
      </c>
      <c r="B12" s="5">
        <v>10</v>
      </c>
      <c r="C12" s="4">
        <v>14</v>
      </c>
      <c r="D12" s="4">
        <v>4</v>
      </c>
      <c r="E12" s="4">
        <v>4</v>
      </c>
      <c r="F12" s="4">
        <v>6</v>
      </c>
      <c r="G12" s="4">
        <v>0</v>
      </c>
      <c r="H12" s="4"/>
      <c r="I12" s="4"/>
      <c r="J12" s="19">
        <f t="shared" si="0"/>
        <v>1</v>
      </c>
      <c r="K12" s="19">
        <f t="shared" si="1"/>
        <v>0.5714285714285714</v>
      </c>
      <c r="L12" s="19">
        <f t="shared" si="2"/>
        <v>0.62285714285714289</v>
      </c>
      <c r="M12" s="20">
        <f t="shared" si="3"/>
        <v>3.8571428571428572</v>
      </c>
      <c r="N12" s="21"/>
      <c r="O12" s="4">
        <v>28</v>
      </c>
      <c r="P12" s="4">
        <v>28</v>
      </c>
      <c r="Q12" s="4"/>
      <c r="R12" s="4"/>
      <c r="S12" s="4">
        <v>2</v>
      </c>
      <c r="T12" s="4">
        <v>2</v>
      </c>
      <c r="U12" s="4"/>
      <c r="V12" s="4"/>
    </row>
    <row r="13" spans="1:22" x14ac:dyDescent="0.25">
      <c r="A13" s="16">
        <v>6</v>
      </c>
      <c r="B13" s="5">
        <v>11</v>
      </c>
      <c r="C13" s="4">
        <v>13</v>
      </c>
      <c r="D13" s="4">
        <v>9</v>
      </c>
      <c r="E13" s="4">
        <v>3</v>
      </c>
      <c r="F13" s="4">
        <v>3</v>
      </c>
      <c r="G13" s="4">
        <v>0</v>
      </c>
      <c r="H13" s="4"/>
      <c r="I13" s="4"/>
      <c r="J13" s="19">
        <f t="shared" si="0"/>
        <v>1</v>
      </c>
      <c r="K13" s="19">
        <f t="shared" si="1"/>
        <v>0.8</v>
      </c>
      <c r="L13" s="19">
        <f t="shared" si="2"/>
        <v>0.8</v>
      </c>
      <c r="M13" s="20">
        <f t="shared" si="3"/>
        <v>4.4000000000000004</v>
      </c>
      <c r="N13" s="21"/>
      <c r="O13" s="4">
        <v>29</v>
      </c>
      <c r="P13" s="4">
        <v>29</v>
      </c>
      <c r="Q13" s="4"/>
      <c r="R13" s="4"/>
      <c r="S13" s="4">
        <v>1</v>
      </c>
      <c r="T13" s="4">
        <v>1</v>
      </c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104</v>
      </c>
      <c r="D15" s="6">
        <f t="shared" ref="D15:I15" si="4">SUM(D8:D14)</f>
        <v>28</v>
      </c>
      <c r="E15" s="6">
        <f t="shared" si="4"/>
        <v>41</v>
      </c>
      <c r="F15" s="6">
        <f t="shared" si="4"/>
        <v>38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0.64485981308411211</v>
      </c>
      <c r="L15" s="7">
        <f t="shared" si="2"/>
        <v>0.63476635514018698</v>
      </c>
      <c r="M15" s="22">
        <f t="shared" si="3"/>
        <v>3.9065420560747666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79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95</v>
      </c>
      <c r="C20" s="4">
        <v>18</v>
      </c>
      <c r="D20" s="4">
        <v>6</v>
      </c>
      <c r="E20" s="4">
        <v>6</v>
      </c>
      <c r="F20" s="4">
        <v>6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0.66666666666666663</v>
      </c>
      <c r="L20" s="19">
        <f>(D20+E20*0.64+F20*0.36+G20*0.16)/(D20+E20+F20+G20+I20)</f>
        <v>0.66666666666666663</v>
      </c>
      <c r="M20" s="20">
        <f>(D20*5+E20*4+F20*3+G20*2)/SUM(D20:H20)</f>
        <v>4</v>
      </c>
      <c r="N20" s="15"/>
      <c r="O20" s="4">
        <v>6</v>
      </c>
      <c r="P20" s="4">
        <v>6</v>
      </c>
      <c r="Q20" s="4"/>
      <c r="R20" s="4"/>
      <c r="S20" s="4">
        <v>2</v>
      </c>
      <c r="T20" s="4">
        <v>2</v>
      </c>
      <c r="U20" s="4"/>
      <c r="V20" s="4"/>
    </row>
    <row r="21" spans="1:22" x14ac:dyDescent="0.25">
      <c r="A21" s="16">
        <v>2</v>
      </c>
      <c r="B21" s="5" t="s">
        <v>96</v>
      </c>
      <c r="C21" s="4">
        <v>18</v>
      </c>
      <c r="D21" s="4">
        <v>5</v>
      </c>
      <c r="E21" s="4">
        <v>6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0.61111111111111116</v>
      </c>
      <c r="L21" s="19">
        <f t="shared" ref="L21:L27" si="8">(D21+E21*0.64+F21*0.36+G21*0.16)/(D21+E21+F21+G21+I21)</f>
        <v>0.63111111111111107</v>
      </c>
      <c r="M21" s="20">
        <f t="shared" ref="M21:M27" si="9">(D21*5+E21*4+F21*3+G21*2)/SUM(D21:H21)</f>
        <v>3.8888888888888888</v>
      </c>
      <c r="N21" s="21"/>
      <c r="O21" s="4">
        <v>9</v>
      </c>
      <c r="P21" s="4">
        <v>9</v>
      </c>
      <c r="Q21" s="4"/>
      <c r="R21" s="4"/>
      <c r="S21" s="4">
        <v>6</v>
      </c>
      <c r="T21" s="4">
        <v>6</v>
      </c>
      <c r="U21" s="4"/>
      <c r="V21" s="4"/>
    </row>
    <row r="22" spans="1:22" x14ac:dyDescent="0.25">
      <c r="A22" s="16">
        <v>3</v>
      </c>
      <c r="B22" s="5" t="s">
        <v>97</v>
      </c>
      <c r="C22" s="4">
        <v>19</v>
      </c>
      <c r="D22" s="4">
        <v>8</v>
      </c>
      <c r="E22" s="4">
        <v>5</v>
      </c>
      <c r="F22" s="4">
        <v>6</v>
      </c>
      <c r="G22" s="4">
        <v>0</v>
      </c>
      <c r="H22" s="4"/>
      <c r="I22" s="4"/>
      <c r="J22" s="19">
        <f t="shared" si="6"/>
        <v>1</v>
      </c>
      <c r="K22" s="19">
        <f t="shared" si="7"/>
        <v>0.68421052631578949</v>
      </c>
      <c r="L22" s="19">
        <f t="shared" si="8"/>
        <v>0.70315789473684209</v>
      </c>
      <c r="M22" s="20">
        <f t="shared" si="9"/>
        <v>4.1052631578947372</v>
      </c>
      <c r="N22" s="21"/>
      <c r="O22" s="4">
        <v>14</v>
      </c>
      <c r="P22" s="4">
        <v>14</v>
      </c>
      <c r="Q22" s="4"/>
      <c r="R22" s="4"/>
      <c r="S22" s="4">
        <v>2</v>
      </c>
      <c r="T22" s="4">
        <v>2</v>
      </c>
      <c r="U22" s="4"/>
      <c r="V22" s="4"/>
    </row>
    <row r="23" spans="1:22" x14ac:dyDescent="0.25">
      <c r="A23" s="16">
        <v>4</v>
      </c>
      <c r="B23" s="5" t="s">
        <v>98</v>
      </c>
      <c r="C23" s="4">
        <v>15</v>
      </c>
      <c r="D23" s="4">
        <v>1</v>
      </c>
      <c r="E23" s="4">
        <v>6</v>
      </c>
      <c r="F23" s="4">
        <v>8</v>
      </c>
      <c r="G23" s="4">
        <v>0</v>
      </c>
      <c r="H23" s="4"/>
      <c r="I23" s="4"/>
      <c r="J23" s="19">
        <f t="shared" si="6"/>
        <v>1</v>
      </c>
      <c r="K23" s="19">
        <f t="shared" si="7"/>
        <v>0.46666666666666667</v>
      </c>
      <c r="L23" s="19">
        <f t="shared" si="8"/>
        <v>0.51466666666666661</v>
      </c>
      <c r="M23" s="20">
        <f t="shared" si="9"/>
        <v>3.5333333333333332</v>
      </c>
      <c r="N23" s="21"/>
      <c r="O23" s="4">
        <v>14</v>
      </c>
      <c r="P23" s="4">
        <v>14</v>
      </c>
      <c r="Q23" s="4"/>
      <c r="R23" s="4"/>
      <c r="S23" s="4">
        <v>2</v>
      </c>
      <c r="T23" s="4">
        <v>2</v>
      </c>
      <c r="U23" s="4"/>
      <c r="V23" s="4"/>
    </row>
    <row r="24" spans="1:22" x14ac:dyDescent="0.25">
      <c r="A24" s="16">
        <v>5</v>
      </c>
      <c r="B24" s="5" t="s">
        <v>100</v>
      </c>
      <c r="C24" s="4">
        <v>16</v>
      </c>
      <c r="D24" s="4">
        <v>7</v>
      </c>
      <c r="E24" s="4">
        <v>3</v>
      </c>
      <c r="F24" s="4">
        <v>6</v>
      </c>
      <c r="G24" s="4">
        <v>0</v>
      </c>
      <c r="H24" s="4"/>
      <c r="I24" s="4"/>
      <c r="J24" s="19">
        <f t="shared" si="6"/>
        <v>1</v>
      </c>
      <c r="K24" s="19">
        <f t="shared" si="7"/>
        <v>0.625</v>
      </c>
      <c r="L24" s="19">
        <f t="shared" si="8"/>
        <v>0.6925</v>
      </c>
      <c r="M24" s="20">
        <f t="shared" si="9"/>
        <v>4.0625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86</v>
      </c>
      <c r="D27" s="6">
        <f t="shared" ref="D27:I27" si="10">SUM(D20:D26)</f>
        <v>27</v>
      </c>
      <c r="E27" s="6">
        <f t="shared" si="10"/>
        <v>26</v>
      </c>
      <c r="F27" s="6">
        <f t="shared" si="10"/>
        <v>33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0.61627906976744184</v>
      </c>
      <c r="L27" s="7">
        <f t="shared" si="8"/>
        <v>0.64558139534883718</v>
      </c>
      <c r="M27" s="22">
        <f t="shared" si="9"/>
        <v>3.9302325581395348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79" t="s">
        <v>18</v>
      </c>
      <c r="B40" s="80"/>
      <c r="C40" s="6">
        <f>SUM(C15,C27,C39)</f>
        <v>190</v>
      </c>
      <c r="D40" s="6">
        <f t="shared" ref="D40:I40" si="17">SUM(D15,D27,D39)</f>
        <v>55</v>
      </c>
      <c r="E40" s="6">
        <f t="shared" si="17"/>
        <v>67</v>
      </c>
      <c r="F40" s="6">
        <f t="shared" si="17"/>
        <v>71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0.63212435233160624</v>
      </c>
      <c r="L40" s="26">
        <f t="shared" si="14"/>
        <v>0.63958549222797922</v>
      </c>
      <c r="M40" s="27">
        <f t="shared" si="15"/>
        <v>3.9170984455958551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sheetProtection password="CF66" sheet="1" objects="1" scenarios="1"/>
  <mergeCells count="50">
    <mergeCell ref="B1:E1"/>
    <mergeCell ref="F1:K1"/>
    <mergeCell ref="L1:M1"/>
    <mergeCell ref="B3:C3"/>
    <mergeCell ref="B5:C5"/>
    <mergeCell ref="D5:H5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A40:B40"/>
    <mergeCell ref="D3:M3"/>
    <mergeCell ref="J30:J31"/>
    <mergeCell ref="K30:K31"/>
    <mergeCell ref="L30:L31"/>
    <mergeCell ref="M30:M31"/>
    <mergeCell ref="I18:I19"/>
    <mergeCell ref="J18:J19"/>
    <mergeCell ref="K18:K19"/>
    <mergeCell ref="L18:L19"/>
    <mergeCell ref="M18:M1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topLeftCell="A14" workbookViewId="0">
      <selection activeCell="Q4" sqref="Q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24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78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3">
        <v>8</v>
      </c>
      <c r="C8" s="4">
        <v>22</v>
      </c>
      <c r="D8" s="4">
        <v>2</v>
      </c>
      <c r="E8" s="4">
        <v>7</v>
      </c>
      <c r="F8" s="4">
        <v>12</v>
      </c>
      <c r="G8" s="4">
        <v>0</v>
      </c>
      <c r="H8" s="4"/>
      <c r="I8" s="4"/>
      <c r="J8" s="19">
        <f>SUM(D8:F8)/SUM(D8:G8)</f>
        <v>1</v>
      </c>
      <c r="K8" s="19">
        <f>SUM(D8:E8)/SUM(D8:G8)</f>
        <v>0.42857142857142855</v>
      </c>
      <c r="L8" s="19">
        <f>(D8+E8*0.64+F8*0.36+G8*0.16)/(D8+E8+F8+G8+I8)</f>
        <v>0.51428571428571435</v>
      </c>
      <c r="M8" s="20">
        <f>(D8*5+E8*4+F8*3+G8*2)/SUM(D8:H8)</f>
        <v>3.5238095238095237</v>
      </c>
      <c r="N8" s="15"/>
      <c r="O8" s="4">
        <v>24</v>
      </c>
      <c r="P8" s="4">
        <v>24</v>
      </c>
      <c r="Q8" s="4">
        <v>1</v>
      </c>
      <c r="R8" s="4">
        <v>1</v>
      </c>
      <c r="S8" s="4">
        <v>0</v>
      </c>
      <c r="T8" s="4">
        <v>0</v>
      </c>
      <c r="U8" s="4">
        <v>1</v>
      </c>
      <c r="V8" s="4">
        <v>1</v>
      </c>
    </row>
    <row r="9" spans="1:22" x14ac:dyDescent="0.25">
      <c r="A9" s="16">
        <v>2</v>
      </c>
      <c r="B9" s="44">
        <v>10</v>
      </c>
      <c r="C9" s="4">
        <v>14</v>
      </c>
      <c r="D9" s="4">
        <v>6</v>
      </c>
      <c r="E9" s="4">
        <v>8</v>
      </c>
      <c r="F9" s="4">
        <v>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0.93333333333333335</v>
      </c>
      <c r="L9" s="19">
        <f t="shared" ref="L9:L15" si="2">(D9+E9*0.64+F9*0.36+G9*0.16)/(D9+E9+F9+G9+I9)</f>
        <v>0.76533333333333331</v>
      </c>
      <c r="M9" s="20">
        <f t="shared" ref="M9:M15" si="3">(D9*5+E9*4+F9*3+G9*2)/SUM(D9:H9)</f>
        <v>4.333333333333333</v>
      </c>
      <c r="N9" s="21"/>
      <c r="O9" s="4">
        <v>24</v>
      </c>
      <c r="P9" s="4">
        <v>24</v>
      </c>
      <c r="Q9" s="4">
        <v>2</v>
      </c>
      <c r="R9" s="4">
        <v>2</v>
      </c>
      <c r="S9" s="4">
        <v>0</v>
      </c>
      <c r="T9" s="4">
        <v>0</v>
      </c>
      <c r="U9" s="4">
        <v>2</v>
      </c>
      <c r="V9" s="4">
        <v>2</v>
      </c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36</v>
      </c>
      <c r="D15" s="6">
        <f t="shared" ref="D15:I15" si="4">SUM(D8:D14)</f>
        <v>8</v>
      </c>
      <c r="E15" s="6">
        <f t="shared" si="4"/>
        <v>15</v>
      </c>
      <c r="F15" s="6">
        <f t="shared" si="4"/>
        <v>13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0.63888888888888884</v>
      </c>
      <c r="L15" s="7">
        <f t="shared" si="2"/>
        <v>0.61888888888888893</v>
      </c>
      <c r="M15" s="22">
        <f t="shared" si="3"/>
        <v>3.8611111111111112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80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3" t="s">
        <v>95</v>
      </c>
      <c r="C20" s="4">
        <v>18</v>
      </c>
      <c r="D20" s="4">
        <v>4</v>
      </c>
      <c r="E20" s="4">
        <v>8</v>
      </c>
      <c r="F20" s="4">
        <v>6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0.66666666666666663</v>
      </c>
      <c r="L20" s="19">
        <f>(D20+E20*0.64+F20*0.36+G20*0.16)/(D20+E20+F20+G20+I20)</f>
        <v>0.62666666666666671</v>
      </c>
      <c r="M20" s="20">
        <f>(D20*5+E20*4+F20*3+G20*2)/SUM(D20:H20)</f>
        <v>3.8888888888888888</v>
      </c>
      <c r="N20" s="15"/>
      <c r="O20" s="4">
        <v>24</v>
      </c>
      <c r="P20" s="4">
        <v>24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44" t="s">
        <v>89</v>
      </c>
      <c r="C21" s="4">
        <v>19</v>
      </c>
      <c r="D21" s="4">
        <v>3</v>
      </c>
      <c r="E21" s="4">
        <v>10</v>
      </c>
      <c r="F21" s="4">
        <v>6</v>
      </c>
      <c r="G21" s="4">
        <v>0</v>
      </c>
      <c r="H21" s="4"/>
      <c r="I21" s="4"/>
      <c r="J21" s="19">
        <f t="shared" ref="J21:J30" si="6">SUM(D21:F21)/SUM(D21:G21)</f>
        <v>1</v>
      </c>
      <c r="K21" s="19">
        <f t="shared" ref="K21:K30" si="7">SUM(D21:E21)/SUM(D21:G21)</f>
        <v>0.68421052631578949</v>
      </c>
      <c r="L21" s="19">
        <f t="shared" ref="L21:L30" si="8">(D21+E21*0.64+F21*0.36+G21*0.16)/(D21+E21+F21+G21+I21)</f>
        <v>0.60842105263157897</v>
      </c>
      <c r="M21" s="20">
        <f t="shared" ref="M21:M30" si="9">(D21*5+E21*4+F21*3+G21*2)/SUM(D21:H21)</f>
        <v>3.8421052631578947</v>
      </c>
      <c r="N21" s="21"/>
      <c r="O21" s="4">
        <v>24</v>
      </c>
      <c r="P21" s="4">
        <v>24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44" t="s">
        <v>96</v>
      </c>
      <c r="C22" s="4">
        <v>18</v>
      </c>
      <c r="D22" s="4">
        <v>6</v>
      </c>
      <c r="E22" s="4">
        <v>3</v>
      </c>
      <c r="F22" s="4">
        <v>9</v>
      </c>
      <c r="G22" s="4">
        <v>0</v>
      </c>
      <c r="H22" s="4"/>
      <c r="I22" s="4"/>
      <c r="J22" s="19">
        <f t="shared" si="6"/>
        <v>1</v>
      </c>
      <c r="K22" s="19">
        <f t="shared" si="7"/>
        <v>0.5</v>
      </c>
      <c r="L22" s="19">
        <f t="shared" si="8"/>
        <v>0.62</v>
      </c>
      <c r="M22" s="20">
        <f t="shared" si="9"/>
        <v>3.8333333333333335</v>
      </c>
      <c r="N22" s="21"/>
      <c r="O22" s="4">
        <v>24</v>
      </c>
      <c r="P22" s="4">
        <v>24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44" t="s">
        <v>90</v>
      </c>
      <c r="C23" s="4">
        <v>19</v>
      </c>
      <c r="D23" s="4">
        <v>5</v>
      </c>
      <c r="E23" s="4">
        <v>2</v>
      </c>
      <c r="F23" s="4">
        <v>11</v>
      </c>
      <c r="G23" s="4">
        <v>0</v>
      </c>
      <c r="H23" s="4"/>
      <c r="I23" s="4"/>
      <c r="J23" s="19">
        <f t="shared" si="6"/>
        <v>1</v>
      </c>
      <c r="K23" s="19">
        <f t="shared" si="7"/>
        <v>0.3888888888888889</v>
      </c>
      <c r="L23" s="19">
        <f t="shared" si="8"/>
        <v>0.56888888888888889</v>
      </c>
      <c r="M23" s="20">
        <f t="shared" si="9"/>
        <v>3.6666666666666665</v>
      </c>
      <c r="N23" s="21"/>
      <c r="O23" s="4">
        <v>24</v>
      </c>
      <c r="P23" s="4">
        <v>22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44" t="s">
        <v>97</v>
      </c>
      <c r="C24" s="4">
        <v>19</v>
      </c>
      <c r="D24" s="4">
        <v>7</v>
      </c>
      <c r="E24" s="4">
        <v>3</v>
      </c>
      <c r="F24" s="4">
        <v>9</v>
      </c>
      <c r="G24" s="4">
        <v>0</v>
      </c>
      <c r="H24" s="4"/>
      <c r="I24" s="4"/>
      <c r="J24" s="19">
        <f t="shared" si="6"/>
        <v>1</v>
      </c>
      <c r="K24" s="19">
        <f t="shared" si="7"/>
        <v>0.52631578947368418</v>
      </c>
      <c r="L24" s="19">
        <f t="shared" si="8"/>
        <v>0.64</v>
      </c>
      <c r="M24" s="20">
        <f t="shared" si="9"/>
        <v>3.8947368421052633</v>
      </c>
      <c r="N24" s="21"/>
      <c r="O24" s="4">
        <v>24</v>
      </c>
      <c r="P24" s="4">
        <v>24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44" t="s">
        <v>98</v>
      </c>
      <c r="C25" s="4">
        <v>15</v>
      </c>
      <c r="D25" s="4">
        <v>2</v>
      </c>
      <c r="E25" s="4">
        <v>2</v>
      </c>
      <c r="F25" s="4">
        <v>11</v>
      </c>
      <c r="G25" s="4">
        <v>0</v>
      </c>
      <c r="H25" s="4"/>
      <c r="I25" s="4"/>
      <c r="J25" s="19">
        <f t="shared" si="6"/>
        <v>1</v>
      </c>
      <c r="K25" s="19">
        <f t="shared" si="7"/>
        <v>0.26666666666666666</v>
      </c>
      <c r="L25" s="19">
        <f t="shared" si="8"/>
        <v>0.48266666666666669</v>
      </c>
      <c r="M25" s="20">
        <f t="shared" si="9"/>
        <v>3.4</v>
      </c>
      <c r="N25" s="21"/>
      <c r="O25" s="4">
        <v>24</v>
      </c>
      <c r="P25" s="4">
        <v>24</v>
      </c>
      <c r="Q25" s="4">
        <v>1</v>
      </c>
      <c r="R25" s="4">
        <v>1</v>
      </c>
      <c r="S25" s="4"/>
      <c r="T25" s="4"/>
      <c r="U25" s="4"/>
      <c r="V25" s="4"/>
    </row>
    <row r="26" spans="1:22" x14ac:dyDescent="0.25">
      <c r="A26" s="16">
        <v>7</v>
      </c>
      <c r="B26" s="44" t="s">
        <v>91</v>
      </c>
      <c r="C26" s="4">
        <v>19</v>
      </c>
      <c r="D26" s="4">
        <v>4</v>
      </c>
      <c r="E26" s="4">
        <v>5</v>
      </c>
      <c r="F26" s="4">
        <v>10</v>
      </c>
      <c r="G26" s="4">
        <v>0</v>
      </c>
      <c r="H26" s="4"/>
      <c r="I26" s="4"/>
      <c r="J26" s="19">
        <f t="shared" ref="J26:J27" si="10">SUM(D26:F26)/SUM(D26:G26)</f>
        <v>1</v>
      </c>
      <c r="K26" s="19">
        <f t="shared" ref="K26:K27" si="11">SUM(D26:E26)/SUM(D26:G26)</f>
        <v>0.47368421052631576</v>
      </c>
      <c r="L26" s="19">
        <f t="shared" ref="L26:L28" si="12">(D26+E26*0.64+F26*0.36+G26*0.16)/(D26+E26+F26+G26+I26)</f>
        <v>0.56842105263157894</v>
      </c>
      <c r="M26" s="20">
        <f t="shared" ref="M26:M28" si="13">(D26*5+E26*4+F26*3+G26*2)/SUM(D26:H26)</f>
        <v>3.6842105263157894</v>
      </c>
      <c r="N26" s="21"/>
      <c r="O26" s="4">
        <v>24</v>
      </c>
      <c r="P26" s="4">
        <v>23</v>
      </c>
      <c r="Q26" s="4">
        <v>1</v>
      </c>
      <c r="R26" s="4">
        <v>1</v>
      </c>
      <c r="S26" s="4"/>
      <c r="T26" s="4"/>
      <c r="U26" s="4"/>
      <c r="V26" s="4"/>
    </row>
    <row r="27" spans="1:22" x14ac:dyDescent="0.25">
      <c r="A27" s="16">
        <v>8</v>
      </c>
      <c r="B27" s="44" t="s">
        <v>100</v>
      </c>
      <c r="C27" s="4">
        <v>16</v>
      </c>
      <c r="D27" s="4">
        <v>4</v>
      </c>
      <c r="E27" s="4">
        <v>4</v>
      </c>
      <c r="F27" s="4">
        <v>8</v>
      </c>
      <c r="G27" s="4">
        <v>0</v>
      </c>
      <c r="H27" s="4"/>
      <c r="I27" s="4"/>
      <c r="J27" s="19">
        <f t="shared" si="10"/>
        <v>1</v>
      </c>
      <c r="K27" s="19">
        <f t="shared" si="11"/>
        <v>0.5</v>
      </c>
      <c r="L27" s="19">
        <f t="shared" si="12"/>
        <v>0.59000000000000008</v>
      </c>
      <c r="M27" s="20">
        <f t="shared" si="13"/>
        <v>3.75</v>
      </c>
      <c r="N27" s="21"/>
      <c r="O27" s="4">
        <v>24</v>
      </c>
      <c r="P27" s="4">
        <v>23</v>
      </c>
      <c r="Q27" s="4">
        <v>1</v>
      </c>
      <c r="R27" s="4">
        <v>1</v>
      </c>
      <c r="S27" s="4"/>
      <c r="T27" s="4"/>
      <c r="U27" s="4"/>
      <c r="V27" s="4"/>
    </row>
    <row r="28" spans="1:22" x14ac:dyDescent="0.25">
      <c r="A28" s="16">
        <v>9</v>
      </c>
      <c r="B28" s="44">
        <v>11</v>
      </c>
      <c r="C28" s="4">
        <v>13</v>
      </c>
      <c r="D28" s="4">
        <v>3</v>
      </c>
      <c r="E28" s="4">
        <v>6</v>
      </c>
      <c r="F28" s="4">
        <v>4</v>
      </c>
      <c r="G28" s="4">
        <v>0</v>
      </c>
      <c r="H28" s="4"/>
      <c r="I28" s="4"/>
      <c r="J28" s="19">
        <f t="shared" ref="J28" si="14">SUM(D28:F28)/SUM(D28:G28)</f>
        <v>1</v>
      </c>
      <c r="K28" s="19">
        <f t="shared" ref="K28" si="15">SUM(D28:E28)/SUM(D28:G28)</f>
        <v>0.69230769230769229</v>
      </c>
      <c r="L28" s="19">
        <f t="shared" si="12"/>
        <v>0.63692307692307693</v>
      </c>
      <c r="M28" s="20">
        <f t="shared" si="13"/>
        <v>3.9230769230769229</v>
      </c>
      <c r="N28" s="21"/>
      <c r="O28" s="4">
        <v>48</v>
      </c>
      <c r="P28" s="4">
        <v>45</v>
      </c>
      <c r="Q28" s="4">
        <v>1</v>
      </c>
      <c r="R28" s="4">
        <v>1</v>
      </c>
      <c r="S28" s="4"/>
      <c r="T28" s="4"/>
      <c r="U28" s="4"/>
      <c r="V28" s="4"/>
    </row>
    <row r="29" spans="1:22" x14ac:dyDescent="0.25">
      <c r="A29" s="72" t="s">
        <v>21</v>
      </c>
      <c r="B29" s="73"/>
      <c r="C29" s="6">
        <f t="shared" ref="C29:I29" si="16">SUM(C20:C28)</f>
        <v>156</v>
      </c>
      <c r="D29" s="6">
        <f t="shared" si="16"/>
        <v>38</v>
      </c>
      <c r="E29" s="6">
        <f t="shared" si="16"/>
        <v>43</v>
      </c>
      <c r="F29" s="6">
        <f t="shared" si="16"/>
        <v>74</v>
      </c>
      <c r="G29" s="6">
        <f t="shared" si="16"/>
        <v>0</v>
      </c>
      <c r="H29" s="6">
        <f t="shared" si="16"/>
        <v>0</v>
      </c>
      <c r="I29" s="6">
        <f t="shared" si="16"/>
        <v>0</v>
      </c>
      <c r="J29" s="9">
        <f t="shared" si="6"/>
        <v>1</v>
      </c>
      <c r="K29" s="8">
        <f t="shared" si="7"/>
        <v>0.52258064516129032</v>
      </c>
      <c r="L29" s="7">
        <f t="shared" si="8"/>
        <v>0.59458064516129028</v>
      </c>
      <c r="M29" s="22">
        <f t="shared" si="9"/>
        <v>3.7677419354838708</v>
      </c>
      <c r="N29" s="21"/>
      <c r="O29" s="10"/>
      <c r="P29" s="10"/>
      <c r="Q29" s="10"/>
      <c r="R29" s="10"/>
      <c r="S29" s="10"/>
      <c r="T29" s="10"/>
      <c r="U29" s="10"/>
      <c r="V29" s="10"/>
    </row>
    <row r="30" spans="1:22" ht="20.25" customHeight="1" x14ac:dyDescent="0.25">
      <c r="A30" s="86" t="s">
        <v>18</v>
      </c>
      <c r="B30" s="87"/>
      <c r="C30" s="32">
        <f t="shared" ref="C30:I30" si="17">SUM(C15,C29)</f>
        <v>192</v>
      </c>
      <c r="D30" s="32">
        <f t="shared" si="17"/>
        <v>46</v>
      </c>
      <c r="E30" s="32">
        <f t="shared" si="17"/>
        <v>58</v>
      </c>
      <c r="F30" s="32">
        <f t="shared" si="17"/>
        <v>87</v>
      </c>
      <c r="G30" s="32">
        <f t="shared" si="17"/>
        <v>0</v>
      </c>
      <c r="H30" s="32">
        <f t="shared" si="17"/>
        <v>0</v>
      </c>
      <c r="I30" s="32">
        <f t="shared" si="17"/>
        <v>0</v>
      </c>
      <c r="J30" s="26">
        <f t="shared" si="6"/>
        <v>1</v>
      </c>
      <c r="K30" s="26">
        <f t="shared" si="7"/>
        <v>0.54450261780104714</v>
      </c>
      <c r="L30" s="26">
        <f t="shared" si="8"/>
        <v>0.5991623036649214</v>
      </c>
      <c r="M30" s="27">
        <f t="shared" si="9"/>
        <v>3.7853403141361257</v>
      </c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</row>
  </sheetData>
  <mergeCells count="35">
    <mergeCell ref="A29:B29"/>
    <mergeCell ref="A30:B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3"/>
  <sheetViews>
    <sheetView workbookViewId="0">
      <selection activeCell="R33" sqref="R3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25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 t="s">
        <v>84</v>
      </c>
      <c r="B5" s="64" t="s">
        <v>13</v>
      </c>
      <c r="C5" s="65"/>
      <c r="D5" s="66" t="s">
        <v>81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96</v>
      </c>
      <c r="C8" s="4">
        <v>18</v>
      </c>
      <c r="D8" s="4">
        <v>5</v>
      </c>
      <c r="E8" s="4">
        <v>4</v>
      </c>
      <c r="F8" s="4">
        <v>9</v>
      </c>
      <c r="G8" s="4">
        <v>0</v>
      </c>
      <c r="H8" s="4"/>
      <c r="I8" s="4"/>
      <c r="J8" s="19">
        <f>SUM(D8:F8)/SUM(D8:G8)</f>
        <v>1</v>
      </c>
      <c r="K8" s="19">
        <f>SUM(D8:E8)/SUM(D8:G8)</f>
        <v>0.5</v>
      </c>
      <c r="L8" s="19">
        <f>(D8+E8*0.64+F8*0.36+G8*0.16)/(D8+E8+F8+G8+I8)</f>
        <v>0.60000000000000009</v>
      </c>
      <c r="M8" s="20">
        <f>(D8*5+E8*4+F8*3+G8*2)/SUM(D8:H8)</f>
        <v>3.7777777777777777</v>
      </c>
      <c r="N8" s="15"/>
      <c r="O8" s="4">
        <v>40</v>
      </c>
      <c r="P8" s="4">
        <v>40</v>
      </c>
      <c r="Q8" s="4">
        <v>2</v>
      </c>
      <c r="R8" s="4">
        <v>3</v>
      </c>
      <c r="S8" s="4"/>
      <c r="T8" s="4"/>
      <c r="U8" s="4"/>
      <c r="V8" s="4"/>
    </row>
    <row r="9" spans="1:22" x14ac:dyDescent="0.25">
      <c r="A9" s="16">
        <v>2</v>
      </c>
      <c r="B9" s="5" t="s">
        <v>90</v>
      </c>
      <c r="C9" s="4">
        <v>19</v>
      </c>
      <c r="D9" s="4">
        <v>7</v>
      </c>
      <c r="E9" s="4">
        <v>2</v>
      </c>
      <c r="F9" s="4">
        <v>9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</v>
      </c>
      <c r="L9" s="19">
        <f t="shared" ref="L9:L15" si="2">(D9+E9*0.64+F9*0.36+G9*0.16)/(D9+E9+F9+G9+I9)</f>
        <v>0.64</v>
      </c>
      <c r="M9" s="20">
        <f t="shared" ref="M9:M15" si="3">(D9*5+E9*4+F9*3+G9*2)/SUM(D9:H9)</f>
        <v>3.8888888888888888</v>
      </c>
      <c r="N9" s="21"/>
      <c r="O9" s="4">
        <v>40</v>
      </c>
      <c r="P9" s="4">
        <v>40</v>
      </c>
      <c r="Q9" s="4">
        <v>2</v>
      </c>
      <c r="R9" s="4">
        <v>3</v>
      </c>
      <c r="S9" s="4"/>
      <c r="T9" s="4"/>
      <c r="U9" s="4"/>
      <c r="V9" s="4"/>
    </row>
    <row r="10" spans="1:22" x14ac:dyDescent="0.25">
      <c r="A10" s="16">
        <v>3</v>
      </c>
      <c r="B10" s="5">
        <v>8</v>
      </c>
      <c r="C10" s="4">
        <v>22</v>
      </c>
      <c r="D10" s="4">
        <v>3</v>
      </c>
      <c r="E10" s="4">
        <v>5</v>
      </c>
      <c r="F10" s="4">
        <v>14</v>
      </c>
      <c r="G10" s="4">
        <v>0</v>
      </c>
      <c r="H10" s="4"/>
      <c r="I10" s="4"/>
      <c r="J10" s="19">
        <f t="shared" si="0"/>
        <v>1</v>
      </c>
      <c r="K10" s="19">
        <f t="shared" si="1"/>
        <v>0.36363636363636365</v>
      </c>
      <c r="L10" s="19">
        <f t="shared" si="2"/>
        <v>0.51090909090909087</v>
      </c>
      <c r="M10" s="20">
        <f t="shared" si="3"/>
        <v>3.5</v>
      </c>
      <c r="N10" s="21"/>
      <c r="O10" s="4">
        <v>40</v>
      </c>
      <c r="P10" s="4">
        <v>39</v>
      </c>
      <c r="Q10" s="4">
        <v>3</v>
      </c>
      <c r="R10" s="4">
        <v>4</v>
      </c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7</v>
      </c>
      <c r="E11" s="4">
        <v>6</v>
      </c>
      <c r="F11" s="4">
        <v>6</v>
      </c>
      <c r="G11" s="4">
        <v>0</v>
      </c>
      <c r="H11" s="4"/>
      <c r="I11" s="4"/>
      <c r="J11" s="19">
        <f t="shared" si="0"/>
        <v>1</v>
      </c>
      <c r="K11" s="19">
        <f t="shared" si="1"/>
        <v>0.68421052631578949</v>
      </c>
      <c r="L11" s="19">
        <f t="shared" si="2"/>
        <v>0.68421052631578949</v>
      </c>
      <c r="M11" s="20">
        <f t="shared" si="3"/>
        <v>4.0526315789473681</v>
      </c>
      <c r="N11" s="21"/>
      <c r="O11" s="4">
        <v>40</v>
      </c>
      <c r="P11" s="4">
        <v>40</v>
      </c>
      <c r="Q11" s="4">
        <v>3</v>
      </c>
      <c r="R11" s="4">
        <v>3</v>
      </c>
      <c r="S11" s="4"/>
      <c r="T11" s="4"/>
      <c r="U11" s="4"/>
      <c r="V11" s="4"/>
    </row>
    <row r="12" spans="1:22" x14ac:dyDescent="0.25">
      <c r="A12" s="16">
        <v>5</v>
      </c>
      <c r="B12" s="5" t="s">
        <v>100</v>
      </c>
      <c r="C12" s="4">
        <v>16</v>
      </c>
      <c r="D12" s="4">
        <v>5</v>
      </c>
      <c r="E12" s="4">
        <v>4</v>
      </c>
      <c r="F12" s="4">
        <v>7</v>
      </c>
      <c r="G12" s="4">
        <v>0</v>
      </c>
      <c r="H12" s="4"/>
      <c r="I12" s="4"/>
      <c r="J12" s="19">
        <f t="shared" si="0"/>
        <v>1</v>
      </c>
      <c r="K12" s="19">
        <f t="shared" si="1"/>
        <v>0.5625</v>
      </c>
      <c r="L12" s="19">
        <f t="shared" si="2"/>
        <v>0.63</v>
      </c>
      <c r="M12" s="20">
        <f t="shared" si="3"/>
        <v>3.875</v>
      </c>
      <c r="N12" s="21"/>
      <c r="O12" s="4">
        <v>40</v>
      </c>
      <c r="P12" s="4">
        <v>40</v>
      </c>
      <c r="Q12" s="4">
        <v>3</v>
      </c>
      <c r="R12" s="4">
        <v>3</v>
      </c>
      <c r="S12" s="4"/>
      <c r="T12" s="4"/>
      <c r="U12" s="4"/>
      <c r="V12" s="4"/>
    </row>
    <row r="13" spans="1:22" x14ac:dyDescent="0.25">
      <c r="A13" s="16">
        <v>6</v>
      </c>
      <c r="B13" s="5">
        <v>10</v>
      </c>
      <c r="C13" s="4">
        <v>14</v>
      </c>
      <c r="D13" s="4">
        <v>5</v>
      </c>
      <c r="E13" s="4">
        <v>4</v>
      </c>
      <c r="F13" s="4">
        <v>5</v>
      </c>
      <c r="G13" s="4">
        <v>0</v>
      </c>
      <c r="H13" s="4"/>
      <c r="I13" s="4"/>
      <c r="J13" s="19">
        <f t="shared" si="0"/>
        <v>1</v>
      </c>
      <c r="K13" s="19">
        <f t="shared" si="1"/>
        <v>0.6428571428571429</v>
      </c>
      <c r="L13" s="19">
        <f t="shared" si="2"/>
        <v>0.66857142857142848</v>
      </c>
      <c r="M13" s="20">
        <f t="shared" si="3"/>
        <v>4</v>
      </c>
      <c r="N13" s="21"/>
      <c r="O13" s="4">
        <v>80</v>
      </c>
      <c r="P13" s="4">
        <v>80</v>
      </c>
      <c r="Q13" s="4">
        <v>5</v>
      </c>
      <c r="R13" s="4">
        <v>8</v>
      </c>
      <c r="S13" s="4"/>
      <c r="T13" s="4"/>
      <c r="U13" s="4"/>
      <c r="V13" s="4"/>
    </row>
    <row r="14" spans="1:22" x14ac:dyDescent="0.25">
      <c r="A14" s="16">
        <v>7</v>
      </c>
      <c r="B14" s="5">
        <v>11</v>
      </c>
      <c r="C14" s="4">
        <v>13</v>
      </c>
      <c r="D14" s="4">
        <v>3</v>
      </c>
      <c r="E14" s="4">
        <v>8</v>
      </c>
      <c r="F14" s="4">
        <v>2</v>
      </c>
      <c r="G14" s="4">
        <v>0</v>
      </c>
      <c r="H14" s="4"/>
      <c r="I14" s="4"/>
      <c r="J14" s="19">
        <f t="shared" si="0"/>
        <v>1</v>
      </c>
      <c r="K14" s="19">
        <f t="shared" si="1"/>
        <v>0.84615384615384615</v>
      </c>
      <c r="L14" s="19">
        <f t="shared" si="2"/>
        <v>0.68000000000000016</v>
      </c>
      <c r="M14" s="20">
        <f t="shared" si="3"/>
        <v>4.0769230769230766</v>
      </c>
      <c r="N14" s="21"/>
      <c r="O14" s="4">
        <v>80</v>
      </c>
      <c r="P14" s="4">
        <v>80</v>
      </c>
      <c r="Q14" s="4">
        <v>5</v>
      </c>
      <c r="R14" s="4">
        <v>8</v>
      </c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121</v>
      </c>
      <c r="D15" s="6">
        <f t="shared" ref="D15:I15" si="4">SUM(D8:D14)</f>
        <v>35</v>
      </c>
      <c r="E15" s="6">
        <f t="shared" si="4"/>
        <v>33</v>
      </c>
      <c r="F15" s="6">
        <f t="shared" si="4"/>
        <v>52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0.56666666666666665</v>
      </c>
      <c r="L15" s="7">
        <f t="shared" si="2"/>
        <v>0.6236666666666667</v>
      </c>
      <c r="M15" s="22">
        <f t="shared" si="3"/>
        <v>3.8583333333333334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87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97</v>
      </c>
      <c r="C20" s="4">
        <v>19</v>
      </c>
      <c r="D20" s="4">
        <v>6</v>
      </c>
      <c r="E20" s="4">
        <v>5</v>
      </c>
      <c r="F20" s="4">
        <v>8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0.57894736842105265</v>
      </c>
      <c r="L20" s="19">
        <f>(D20+E20*0.64+F20*0.36+G20*0.16)/(D20+E20+F20+G20+I20)</f>
        <v>0.63578947368421046</v>
      </c>
      <c r="M20" s="20">
        <f>(D20*5+E20*4+F20*3+G20*2)/SUM(D20:H20)</f>
        <v>3.8947368421052633</v>
      </c>
      <c r="N20" s="15"/>
      <c r="O20" s="4">
        <v>22</v>
      </c>
      <c r="P20" s="4">
        <v>20</v>
      </c>
      <c r="Q20" s="4">
        <v>2</v>
      </c>
      <c r="R20" s="4">
        <v>2</v>
      </c>
      <c r="S20" s="4"/>
      <c r="T20" s="4"/>
      <c r="U20" s="4"/>
      <c r="V20" s="4"/>
    </row>
    <row r="21" spans="1:22" x14ac:dyDescent="0.25">
      <c r="A21" s="16">
        <v>2</v>
      </c>
      <c r="B21" s="5" t="s">
        <v>98</v>
      </c>
      <c r="C21" s="4">
        <v>15</v>
      </c>
      <c r="D21" s="4">
        <v>0</v>
      </c>
      <c r="E21" s="4">
        <v>5</v>
      </c>
      <c r="F21" s="4">
        <v>10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0.33333333333333331</v>
      </c>
      <c r="L21" s="19">
        <f t="shared" ref="L21:L27" si="8">(D21+E21*0.64+F21*0.36+G21*0.16)/(D21+E21+F21+G21+I21)</f>
        <v>0.45333333333333331</v>
      </c>
      <c r="M21" s="20">
        <f t="shared" ref="M21:M27" si="9">(D21*5+E21*4+F21*3+G21*2)/SUM(D21:H21)</f>
        <v>3.3333333333333335</v>
      </c>
      <c r="N21" s="21"/>
      <c r="O21" s="4">
        <v>22</v>
      </c>
      <c r="P21" s="4">
        <v>20</v>
      </c>
      <c r="Q21" s="4">
        <v>2</v>
      </c>
      <c r="R21" s="4">
        <v>2</v>
      </c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34</v>
      </c>
      <c r="D27" s="6">
        <f t="shared" ref="D27:I27" si="10">SUM(D20:D26)</f>
        <v>6</v>
      </c>
      <c r="E27" s="6">
        <f t="shared" si="10"/>
        <v>10</v>
      </c>
      <c r="F27" s="6">
        <f t="shared" si="10"/>
        <v>18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0.47058823529411764</v>
      </c>
      <c r="L27" s="7">
        <f t="shared" si="8"/>
        <v>0.55529411764705883</v>
      </c>
      <c r="M27" s="22">
        <f t="shared" si="9"/>
        <v>3.6470588235294117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 t="s">
        <v>88</v>
      </c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 t="s">
        <v>95</v>
      </c>
      <c r="C32" s="4">
        <v>18</v>
      </c>
      <c r="D32" s="4">
        <v>8</v>
      </c>
      <c r="E32" s="4">
        <v>4</v>
      </c>
      <c r="F32" s="4">
        <v>6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0.66666666666666663</v>
      </c>
      <c r="L32" s="19">
        <f>(D32+E32*0.64+F32*0.36+G32*0.16)/(D32+E32+F32+G32+I32)</f>
        <v>0.70666666666666667</v>
      </c>
      <c r="M32" s="20">
        <f>(D32*5+E32*4+F32*3+G32*2)/SUM(D32:H32)</f>
        <v>4.1111111111111107</v>
      </c>
      <c r="N32" s="15"/>
      <c r="O32" s="4">
        <v>40</v>
      </c>
      <c r="P32" s="4">
        <v>39</v>
      </c>
      <c r="Q32" s="4">
        <v>3</v>
      </c>
      <c r="R32" s="4">
        <v>3</v>
      </c>
      <c r="S32" s="4"/>
      <c r="T32" s="4"/>
      <c r="U32" s="4"/>
      <c r="V32" s="4"/>
    </row>
    <row r="33" spans="1:22" x14ac:dyDescent="0.25">
      <c r="A33" s="16">
        <v>2</v>
      </c>
      <c r="B33" s="5" t="s">
        <v>89</v>
      </c>
      <c r="C33" s="4">
        <v>19</v>
      </c>
      <c r="D33" s="4">
        <v>9</v>
      </c>
      <c r="E33" s="4">
        <v>5</v>
      </c>
      <c r="F33" s="4">
        <v>5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0.73684210526315785</v>
      </c>
      <c r="L33" s="19">
        <f t="shared" ref="L33:L39" si="14">(D33+E33*0.64+F33*0.36+G33*0.16)/(D33+E33+F33+G33+I33)</f>
        <v>0.73684210526315785</v>
      </c>
      <c r="M33" s="20">
        <f t="shared" ref="M33:M39" si="15">(D33*5+E33*4+F33*3+G33*2)/SUM(D33:H33)</f>
        <v>4.2105263157894735</v>
      </c>
      <c r="N33" s="21"/>
      <c r="O33" s="4">
        <v>40</v>
      </c>
      <c r="P33" s="4">
        <v>39</v>
      </c>
      <c r="Q33" s="4">
        <v>3</v>
      </c>
      <c r="R33" s="4">
        <v>3</v>
      </c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37</v>
      </c>
      <c r="D39" s="6">
        <f t="shared" ref="D39:I39" si="16">SUM(D32:D38)</f>
        <v>17</v>
      </c>
      <c r="E39" s="6">
        <f t="shared" si="16"/>
        <v>9</v>
      </c>
      <c r="F39" s="6">
        <f t="shared" si="16"/>
        <v>11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0.70270270270270274</v>
      </c>
      <c r="L39" s="7">
        <f t="shared" si="14"/>
        <v>0.72216216216216211</v>
      </c>
      <c r="M39" s="22">
        <f t="shared" si="15"/>
        <v>4.1621621621621623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2" si="18">SUM(D45:F45)/SUM(D45:G45)</f>
        <v>#DIV/0!</v>
      </c>
      <c r="K45" s="19" t="e">
        <f t="shared" ref="K45:K52" si="19">SUM(D45:E45)/SUM(D45:G45)</f>
        <v>#DIV/0!</v>
      </c>
      <c r="L45" s="19" t="e">
        <f t="shared" ref="L45:L52" si="20">(D45+E45*0.64+F45*0.36+G45*0.16)/(D45+E45+F45+G45+I45)</f>
        <v>#DIV/0!</v>
      </c>
      <c r="M45" s="20" t="e">
        <f t="shared" ref="M45:M52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50" t="s">
        <v>18</v>
      </c>
      <c r="B52" s="88"/>
      <c r="C52" s="29">
        <f>SUM(C15,C27,C39,C51)</f>
        <v>192</v>
      </c>
      <c r="D52" s="29">
        <f t="shared" ref="D52:I52" si="23">SUM(D15,D27,D39,D51)</f>
        <v>58</v>
      </c>
      <c r="E52" s="29">
        <f t="shared" si="23"/>
        <v>52</v>
      </c>
      <c r="F52" s="29">
        <f t="shared" si="23"/>
        <v>81</v>
      </c>
      <c r="G52" s="29">
        <f t="shared" si="23"/>
        <v>0</v>
      </c>
      <c r="H52" s="29">
        <f t="shared" si="23"/>
        <v>0</v>
      </c>
      <c r="I52" s="29">
        <f t="shared" si="23"/>
        <v>0</v>
      </c>
      <c r="J52" s="30">
        <f t="shared" si="18"/>
        <v>1</v>
      </c>
      <c r="K52" s="30">
        <f t="shared" si="19"/>
        <v>0.5759162303664922</v>
      </c>
      <c r="L52" s="30">
        <f t="shared" si="20"/>
        <v>0.63057591623036646</v>
      </c>
      <c r="M52" s="31">
        <f t="shared" si="21"/>
        <v>3.8795811518324608</v>
      </c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2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2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2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2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2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2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0"/>
      <c r="P73" s="10"/>
      <c r="Q73" s="10"/>
      <c r="R73" s="10"/>
      <c r="S73" s="10"/>
      <c r="T73" s="10"/>
      <c r="U73" s="10"/>
      <c r="V73" s="10"/>
    </row>
  </sheetData>
  <mergeCells count="65">
    <mergeCell ref="A52:B52"/>
    <mergeCell ref="K42:K43"/>
    <mergeCell ref="L42:L43"/>
    <mergeCell ref="M42:M43"/>
    <mergeCell ref="O42:V42"/>
    <mergeCell ref="A51:B51"/>
    <mergeCell ref="A42:A43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K4" sqref="K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103</v>
      </c>
      <c r="E3" s="53"/>
      <c r="F3" s="53"/>
      <c r="G3" s="53"/>
      <c r="H3" s="53"/>
      <c r="I3" s="54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75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8</v>
      </c>
      <c r="C8" s="4">
        <v>22</v>
      </c>
      <c r="D8" s="4">
        <v>6</v>
      </c>
      <c r="E8" s="4">
        <v>7</v>
      </c>
      <c r="F8" s="4">
        <v>9</v>
      </c>
      <c r="G8" s="4">
        <v>0</v>
      </c>
      <c r="H8" s="4"/>
      <c r="I8" s="4"/>
      <c r="J8" s="19">
        <f>SUM(D8:F8)/SUM(D8:G8)</f>
        <v>1</v>
      </c>
      <c r="K8" s="19">
        <f>SUM(D8:E8)/SUM(D8:G8)</f>
        <v>0.59090909090909094</v>
      </c>
      <c r="L8" s="19">
        <f>(D8+E8*0.64+F8*0.36+G8*0.16)/(D8+E8+F8+G8+I8)</f>
        <v>0.62363636363636366</v>
      </c>
      <c r="M8" s="20">
        <f>(D8*5+E8*4+F8*3+G8*2)/SUM(D8:H8)</f>
        <v>3.8636363636363638</v>
      </c>
      <c r="N8" s="15"/>
      <c r="O8" s="4">
        <v>8</v>
      </c>
      <c r="P8" s="4">
        <v>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91</v>
      </c>
      <c r="C9" s="4">
        <v>19</v>
      </c>
      <c r="D9" s="4">
        <v>7</v>
      </c>
      <c r="E9" s="4">
        <v>10</v>
      </c>
      <c r="F9" s="4">
        <v>2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0.89473684210526316</v>
      </c>
      <c r="L9" s="19">
        <f t="shared" ref="L9:L15" si="2">(D9+E9*0.64+F9*0.36+G9*0.16)/(D9+E9+F9+G9+I9)</f>
        <v>0.74315789473684213</v>
      </c>
      <c r="M9" s="20">
        <f t="shared" ref="M9:M15" si="3">(D9*5+E9*4+F9*3+G9*2)/SUM(D9:H9)</f>
        <v>4.2631578947368425</v>
      </c>
      <c r="N9" s="21"/>
      <c r="O9" s="4">
        <v>8</v>
      </c>
      <c r="P9" s="4">
        <v>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100</v>
      </c>
      <c r="C10" s="4">
        <v>16</v>
      </c>
      <c r="D10" s="4">
        <v>9</v>
      </c>
      <c r="E10" s="4">
        <v>3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0.75</v>
      </c>
      <c r="L10" s="19">
        <f t="shared" si="2"/>
        <v>0.77249999999999996</v>
      </c>
      <c r="M10" s="20">
        <f t="shared" si="3"/>
        <v>4.3125</v>
      </c>
      <c r="N10" s="21"/>
      <c r="O10" s="4">
        <v>8</v>
      </c>
      <c r="P10" s="4">
        <v>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>
        <v>10</v>
      </c>
      <c r="C11" s="4">
        <v>14</v>
      </c>
      <c r="D11" s="4">
        <v>9</v>
      </c>
      <c r="E11" s="4">
        <v>5</v>
      </c>
      <c r="F11" s="4">
        <v>0</v>
      </c>
      <c r="G11" s="4">
        <v>0</v>
      </c>
      <c r="H11" s="4"/>
      <c r="I11" s="4"/>
      <c r="J11" s="19">
        <f t="shared" si="0"/>
        <v>1</v>
      </c>
      <c r="K11" s="19">
        <f t="shared" si="1"/>
        <v>1</v>
      </c>
      <c r="L11" s="19">
        <f t="shared" si="2"/>
        <v>0.87142857142857133</v>
      </c>
      <c r="M11" s="20">
        <f t="shared" si="3"/>
        <v>4.6428571428571432</v>
      </c>
      <c r="N11" s="21"/>
      <c r="O11" s="4">
        <v>16</v>
      </c>
      <c r="P11" s="4">
        <v>16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>
        <v>11</v>
      </c>
      <c r="C12" s="4">
        <v>13</v>
      </c>
      <c r="D12" s="4">
        <v>5</v>
      </c>
      <c r="E12" s="4">
        <v>8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0.77846153846153854</v>
      </c>
      <c r="M12" s="20">
        <f t="shared" si="3"/>
        <v>4.384615384615385</v>
      </c>
      <c r="N12" s="21"/>
      <c r="O12" s="4">
        <v>16</v>
      </c>
      <c r="P12" s="4">
        <v>14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84</v>
      </c>
      <c r="D15" s="6">
        <f t="shared" ref="D15:I15" si="4">SUM(D8:D14)</f>
        <v>36</v>
      </c>
      <c r="E15" s="6">
        <f t="shared" si="4"/>
        <v>33</v>
      </c>
      <c r="F15" s="6">
        <f t="shared" si="4"/>
        <v>15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0.8214285714285714</v>
      </c>
      <c r="L15" s="7">
        <f t="shared" si="2"/>
        <v>0.74428571428571433</v>
      </c>
      <c r="M15" s="22">
        <f t="shared" si="3"/>
        <v>4.25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/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64" t="s">
        <v>13</v>
      </c>
      <c r="C41" s="65"/>
      <c r="D41" s="66"/>
      <c r="E41" s="67"/>
      <c r="F41" s="67"/>
      <c r="G41" s="67"/>
      <c r="H41" s="68"/>
      <c r="I41" s="10"/>
      <c r="J41" s="10"/>
      <c r="K41" s="10"/>
      <c r="L41" s="10"/>
      <c r="M41" s="10"/>
      <c r="N41" s="12"/>
      <c r="O41" s="58"/>
      <c r="P41" s="58"/>
      <c r="Q41" s="58"/>
      <c r="R41" s="58"/>
      <c r="S41" s="58"/>
      <c r="T41" s="58"/>
      <c r="U41" s="58"/>
      <c r="V41" s="10"/>
    </row>
    <row r="42" spans="1:22" ht="15.75" x14ac:dyDescent="0.25">
      <c r="A42" s="59" t="s">
        <v>14</v>
      </c>
      <c r="B42" s="59" t="s">
        <v>1</v>
      </c>
      <c r="C42" s="61" t="s">
        <v>2</v>
      </c>
      <c r="D42" s="63" t="s">
        <v>3</v>
      </c>
      <c r="E42" s="63"/>
      <c r="F42" s="63"/>
      <c r="G42" s="63"/>
      <c r="H42" s="61" t="s">
        <v>4</v>
      </c>
      <c r="I42" s="59" t="s">
        <v>5</v>
      </c>
      <c r="J42" s="61" t="s">
        <v>15</v>
      </c>
      <c r="K42" s="61" t="s">
        <v>16</v>
      </c>
      <c r="L42" s="61" t="s">
        <v>6</v>
      </c>
      <c r="M42" s="61" t="s">
        <v>17</v>
      </c>
      <c r="N42" s="15"/>
      <c r="O42" s="69" t="s">
        <v>12</v>
      </c>
      <c r="P42" s="70"/>
      <c r="Q42" s="70"/>
      <c r="R42" s="70"/>
      <c r="S42" s="70"/>
      <c r="T42" s="70"/>
      <c r="U42" s="70"/>
      <c r="V42" s="71"/>
    </row>
    <row r="43" spans="1:22" x14ac:dyDescent="0.25">
      <c r="A43" s="60"/>
      <c r="B43" s="60"/>
      <c r="C43" s="62"/>
      <c r="D43" s="16">
        <v>5</v>
      </c>
      <c r="E43" s="16">
        <v>4</v>
      </c>
      <c r="F43" s="16">
        <v>3</v>
      </c>
      <c r="G43" s="16">
        <v>2</v>
      </c>
      <c r="H43" s="62"/>
      <c r="I43" s="60"/>
      <c r="J43" s="62"/>
      <c r="K43" s="62"/>
      <c r="L43" s="62"/>
      <c r="M43" s="62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72" t="s">
        <v>21</v>
      </c>
      <c r="B51" s="73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64" t="s">
        <v>13</v>
      </c>
      <c r="C53" s="65"/>
      <c r="D53" s="66"/>
      <c r="E53" s="67"/>
      <c r="F53" s="67"/>
      <c r="G53" s="67"/>
      <c r="H53" s="68"/>
      <c r="I53" s="10"/>
      <c r="J53" s="10"/>
      <c r="K53" s="10"/>
      <c r="L53" s="10"/>
      <c r="M53" s="10"/>
      <c r="N53" s="12"/>
      <c r="O53" s="58"/>
      <c r="P53" s="58"/>
      <c r="Q53" s="58"/>
      <c r="R53" s="58"/>
      <c r="S53" s="58"/>
      <c r="T53" s="58"/>
      <c r="U53" s="58"/>
      <c r="V53" s="10"/>
    </row>
    <row r="54" spans="1:22" ht="15.75" x14ac:dyDescent="0.25">
      <c r="A54" s="59" t="s">
        <v>14</v>
      </c>
      <c r="B54" s="59" t="s">
        <v>1</v>
      </c>
      <c r="C54" s="61" t="s">
        <v>2</v>
      </c>
      <c r="D54" s="63" t="s">
        <v>3</v>
      </c>
      <c r="E54" s="63"/>
      <c r="F54" s="63"/>
      <c r="G54" s="63"/>
      <c r="H54" s="61" t="s">
        <v>4</v>
      </c>
      <c r="I54" s="59" t="s">
        <v>5</v>
      </c>
      <c r="J54" s="61" t="s">
        <v>15</v>
      </c>
      <c r="K54" s="61" t="s">
        <v>16</v>
      </c>
      <c r="L54" s="61" t="s">
        <v>6</v>
      </c>
      <c r="M54" s="61" t="s">
        <v>17</v>
      </c>
      <c r="N54" s="15"/>
      <c r="O54" s="69" t="s">
        <v>12</v>
      </c>
      <c r="P54" s="70"/>
      <c r="Q54" s="70"/>
      <c r="R54" s="70"/>
      <c r="S54" s="70"/>
      <c r="T54" s="70"/>
      <c r="U54" s="70"/>
      <c r="V54" s="71"/>
    </row>
    <row r="55" spans="1:22" x14ac:dyDescent="0.25">
      <c r="A55" s="60"/>
      <c r="B55" s="60"/>
      <c r="C55" s="62"/>
      <c r="D55" s="16">
        <v>5</v>
      </c>
      <c r="E55" s="16">
        <v>4</v>
      </c>
      <c r="F55" s="16">
        <v>3</v>
      </c>
      <c r="G55" s="16">
        <v>2</v>
      </c>
      <c r="H55" s="62"/>
      <c r="I55" s="60"/>
      <c r="J55" s="62"/>
      <c r="K55" s="62"/>
      <c r="L55" s="62"/>
      <c r="M55" s="62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72" t="s">
        <v>21</v>
      </c>
      <c r="B63" s="73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79" t="s">
        <v>18</v>
      </c>
      <c r="B64" s="80"/>
      <c r="C64" s="28">
        <f t="shared" ref="C64:I64" si="29">SUM(C8:C14)+SUM(C20:C26)+SUM(C32:C38)+SUM(C44:C50)+SUM(C56:C62)</f>
        <v>84</v>
      </c>
      <c r="D64" s="28">
        <f t="shared" si="29"/>
        <v>36</v>
      </c>
      <c r="E64" s="28">
        <f t="shared" si="29"/>
        <v>33</v>
      </c>
      <c r="F64" s="28">
        <f t="shared" si="29"/>
        <v>15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0.8214285714285714</v>
      </c>
      <c r="L64" s="26">
        <f t="shared" si="26"/>
        <v>0.74428571428571433</v>
      </c>
      <c r="M64" s="27">
        <f t="shared" si="27"/>
        <v>4.25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A64:B64"/>
    <mergeCell ref="J54:J55"/>
    <mergeCell ref="K54:K55"/>
    <mergeCell ref="L54:L55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A7" workbookViewId="0">
      <selection activeCell="O21" sqref="O21:R2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26</v>
      </c>
      <c r="E3" s="53"/>
      <c r="F3" s="53"/>
      <c r="G3" s="53"/>
      <c r="H3" s="53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76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95</v>
      </c>
      <c r="C8" s="4">
        <v>18</v>
      </c>
      <c r="D8" s="4">
        <v>7</v>
      </c>
      <c r="E8" s="4">
        <v>4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0.61111111111111116</v>
      </c>
      <c r="L8" s="19">
        <f>(D8+E8*0.64+F8*0.36+G8*0.16)/(D8+E8+F8+G8+I8)</f>
        <v>0.6711111111111111</v>
      </c>
      <c r="M8" s="20">
        <f>(D8*5+E8*4+F8*3+G8*2)/SUM(D8:H8)</f>
        <v>4</v>
      </c>
      <c r="N8" s="15"/>
      <c r="O8" s="4">
        <v>14</v>
      </c>
      <c r="P8" s="4">
        <v>14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89</v>
      </c>
      <c r="C9" s="4">
        <v>19</v>
      </c>
      <c r="D9" s="4">
        <v>8</v>
      </c>
      <c r="E9" s="4">
        <v>5</v>
      </c>
      <c r="F9" s="4">
        <v>6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0.68421052631578949</v>
      </c>
      <c r="L9" s="19">
        <f t="shared" ref="L9:L15" si="2">(D9+E9*0.64+F9*0.36+G9*0.16)/(D9+E9+F9+G9+I9)</f>
        <v>0.70315789473684209</v>
      </c>
      <c r="M9" s="20">
        <f t="shared" ref="M9:M15" si="3">(D9*5+E9*4+F9*3+G9*2)/SUM(D9:H9)</f>
        <v>4.1052631578947372</v>
      </c>
      <c r="N9" s="21"/>
      <c r="O9" s="4">
        <v>14</v>
      </c>
      <c r="P9" s="4">
        <v>14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98</v>
      </c>
      <c r="C10" s="4">
        <v>15</v>
      </c>
      <c r="D10" s="4">
        <v>0</v>
      </c>
      <c r="E10" s="4">
        <v>4</v>
      </c>
      <c r="F10" s="4">
        <v>11</v>
      </c>
      <c r="G10" s="4">
        <v>0</v>
      </c>
      <c r="H10" s="4"/>
      <c r="I10" s="4"/>
      <c r="J10" s="19">
        <f t="shared" si="0"/>
        <v>1</v>
      </c>
      <c r="K10" s="19">
        <f t="shared" si="1"/>
        <v>0.26666666666666666</v>
      </c>
      <c r="L10" s="19">
        <f t="shared" si="2"/>
        <v>0.43466666666666665</v>
      </c>
      <c r="M10" s="20">
        <f t="shared" si="3"/>
        <v>3.2666666666666666</v>
      </c>
      <c r="N10" s="21"/>
      <c r="O10" s="4">
        <v>15</v>
      </c>
      <c r="P10" s="4">
        <v>15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91</v>
      </c>
      <c r="C11" s="4">
        <v>19</v>
      </c>
      <c r="D11" s="4">
        <v>5</v>
      </c>
      <c r="E11" s="4">
        <v>6</v>
      </c>
      <c r="F11" s="4">
        <v>8</v>
      </c>
      <c r="G11" s="4">
        <v>0</v>
      </c>
      <c r="H11" s="4"/>
      <c r="I11" s="4"/>
      <c r="J11" s="19">
        <f t="shared" si="0"/>
        <v>1</v>
      </c>
      <c r="K11" s="19">
        <f t="shared" si="1"/>
        <v>0.57894736842105265</v>
      </c>
      <c r="L11" s="19">
        <f t="shared" si="2"/>
        <v>0.61684210526315786</v>
      </c>
      <c r="M11" s="20">
        <f t="shared" si="3"/>
        <v>3.8421052631578947</v>
      </c>
      <c r="N11" s="21"/>
      <c r="O11" s="4">
        <v>15</v>
      </c>
      <c r="P11" s="4">
        <v>15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5" t="s">
        <v>100</v>
      </c>
      <c r="C12" s="4">
        <v>15</v>
      </c>
      <c r="D12" s="4">
        <v>4</v>
      </c>
      <c r="E12" s="4">
        <v>4</v>
      </c>
      <c r="F12" s="4">
        <v>7</v>
      </c>
      <c r="G12" s="4">
        <v>0</v>
      </c>
      <c r="H12" s="4"/>
      <c r="I12" s="4"/>
      <c r="J12" s="19">
        <f t="shared" si="0"/>
        <v>1</v>
      </c>
      <c r="K12" s="19">
        <f t="shared" si="1"/>
        <v>0.53333333333333333</v>
      </c>
      <c r="L12" s="19">
        <f t="shared" si="2"/>
        <v>0.60533333333333339</v>
      </c>
      <c r="M12" s="20">
        <f t="shared" si="3"/>
        <v>3.8</v>
      </c>
      <c r="N12" s="21"/>
      <c r="O12" s="4">
        <v>15</v>
      </c>
      <c r="P12" s="4">
        <v>15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86</v>
      </c>
      <c r="D15" s="6">
        <f t="shared" ref="D15:I15" si="4">SUM(D8:D14)</f>
        <v>24</v>
      </c>
      <c r="E15" s="6">
        <f t="shared" si="4"/>
        <v>23</v>
      </c>
      <c r="F15" s="6">
        <f t="shared" si="4"/>
        <v>39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0.54651162790697672</v>
      </c>
      <c r="L15" s="7">
        <f t="shared" si="2"/>
        <v>0.6134883720930232</v>
      </c>
      <c r="M15" s="22">
        <f t="shared" si="3"/>
        <v>3.8255813953488373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77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3" t="s">
        <v>96</v>
      </c>
      <c r="C20" s="4">
        <v>18</v>
      </c>
      <c r="D20" s="4">
        <v>8</v>
      </c>
      <c r="E20" s="4">
        <v>2</v>
      </c>
      <c r="F20" s="4">
        <v>8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0.55555555555555558</v>
      </c>
      <c r="L20" s="19">
        <f>(D20+E20*0.64+F20*0.36+G20*0.16)/(D20+E20+F20+G20+I20)</f>
        <v>0.67555555555555558</v>
      </c>
      <c r="M20" s="20">
        <f>(D20*5+E20*4+F20*3+G20*2)/SUM(D20:H20)</f>
        <v>4</v>
      </c>
      <c r="N20" s="15"/>
      <c r="O20" s="4">
        <v>16</v>
      </c>
      <c r="P20" s="4">
        <v>16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44" t="s">
        <v>90</v>
      </c>
      <c r="C21" s="4">
        <v>19</v>
      </c>
      <c r="D21" s="4">
        <v>7</v>
      </c>
      <c r="E21" s="4">
        <v>4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0.61111111111111116</v>
      </c>
      <c r="L21" s="19">
        <f t="shared" ref="L21:L27" si="8">(D21+E21*0.64+F21*0.36+G21*0.16)/(D21+E21+F21+G21+I21)</f>
        <v>0.6711111111111111</v>
      </c>
      <c r="M21" s="20">
        <f t="shared" ref="M21:M27" si="9">(D21*5+E21*4+F21*3+G21*2)/SUM(D21:H21)</f>
        <v>4</v>
      </c>
      <c r="N21" s="21"/>
      <c r="O21" s="4">
        <v>16</v>
      </c>
      <c r="P21" s="4">
        <v>16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44" t="s">
        <v>97</v>
      </c>
      <c r="C22" s="4">
        <v>19</v>
      </c>
      <c r="D22" s="4">
        <v>7</v>
      </c>
      <c r="E22" s="4">
        <v>8</v>
      </c>
      <c r="F22" s="4">
        <v>4</v>
      </c>
      <c r="G22" s="4">
        <v>0</v>
      </c>
      <c r="H22" s="4"/>
      <c r="I22" s="4"/>
      <c r="J22" s="19">
        <f t="shared" si="6"/>
        <v>1</v>
      </c>
      <c r="K22" s="19">
        <f t="shared" si="7"/>
        <v>0.78947368421052633</v>
      </c>
      <c r="L22" s="19">
        <f t="shared" si="8"/>
        <v>0.71368421052631581</v>
      </c>
      <c r="M22" s="20">
        <f t="shared" si="9"/>
        <v>4.1578947368421053</v>
      </c>
      <c r="N22" s="21"/>
      <c r="O22" s="4">
        <v>16</v>
      </c>
      <c r="P22" s="4">
        <v>16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44">
        <v>8</v>
      </c>
      <c r="C23" s="4">
        <v>22</v>
      </c>
      <c r="D23" s="4">
        <v>5</v>
      </c>
      <c r="E23" s="4">
        <v>6</v>
      </c>
      <c r="F23" s="4">
        <v>11</v>
      </c>
      <c r="G23" s="4">
        <v>0</v>
      </c>
      <c r="H23" s="4"/>
      <c r="I23" s="4"/>
      <c r="J23" s="19">
        <f t="shared" si="6"/>
        <v>1</v>
      </c>
      <c r="K23" s="19">
        <f t="shared" si="7"/>
        <v>0.5</v>
      </c>
      <c r="L23" s="19">
        <f t="shared" si="8"/>
        <v>0.5818181818181819</v>
      </c>
      <c r="M23" s="20">
        <f t="shared" si="9"/>
        <v>3.7272727272727271</v>
      </c>
      <c r="N23" s="21"/>
      <c r="O23" s="4">
        <v>16</v>
      </c>
      <c r="P23" s="4">
        <v>16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44">
        <v>10</v>
      </c>
      <c r="C24" s="4">
        <v>14</v>
      </c>
      <c r="D24" s="4">
        <v>9</v>
      </c>
      <c r="E24" s="4">
        <v>2</v>
      </c>
      <c r="F24" s="4">
        <v>3</v>
      </c>
      <c r="G24" s="4">
        <v>0</v>
      </c>
      <c r="H24" s="4"/>
      <c r="I24" s="4"/>
      <c r="J24" s="19">
        <f t="shared" si="6"/>
        <v>1</v>
      </c>
      <c r="K24" s="19">
        <f t="shared" si="7"/>
        <v>0.7857142857142857</v>
      </c>
      <c r="L24" s="19">
        <f t="shared" si="8"/>
        <v>0.81142857142857139</v>
      </c>
      <c r="M24" s="20">
        <f t="shared" si="9"/>
        <v>4.4285714285714288</v>
      </c>
      <c r="N24" s="21"/>
      <c r="O24" s="4">
        <v>16</v>
      </c>
      <c r="P24" s="4">
        <v>16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92</v>
      </c>
      <c r="D27" s="6">
        <f t="shared" ref="D27:I27" si="10">SUM(D20:D26)</f>
        <v>36</v>
      </c>
      <c r="E27" s="6">
        <f t="shared" si="10"/>
        <v>22</v>
      </c>
      <c r="F27" s="6">
        <f t="shared" si="10"/>
        <v>33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0.63736263736263732</v>
      </c>
      <c r="L27" s="7">
        <f t="shared" si="8"/>
        <v>0.68087912087912084</v>
      </c>
      <c r="M27" s="22">
        <f t="shared" si="9"/>
        <v>4.0329670329670328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79" t="s">
        <v>18</v>
      </c>
      <c r="B40" s="80"/>
      <c r="C40" s="6">
        <f>SUM(C15,C27,C39)</f>
        <v>178</v>
      </c>
      <c r="D40" s="6">
        <f t="shared" ref="D40:I40" si="17">SUM(D15,D27,D39)</f>
        <v>60</v>
      </c>
      <c r="E40" s="6">
        <f t="shared" si="17"/>
        <v>45</v>
      </c>
      <c r="F40" s="6">
        <f t="shared" si="17"/>
        <v>72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0.59322033898305082</v>
      </c>
      <c r="L40" s="26">
        <f t="shared" si="14"/>
        <v>0.64813559322033898</v>
      </c>
      <c r="M40" s="27">
        <f t="shared" si="15"/>
        <v>3.9322033898305087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B1:E1"/>
    <mergeCell ref="F1:K1"/>
    <mergeCell ref="L1:M1"/>
    <mergeCell ref="B3:C3"/>
    <mergeCell ref="B5:C5"/>
    <mergeCell ref="D5:H5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18:M19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A40:B40"/>
    <mergeCell ref="D3:H3"/>
    <mergeCell ref="J30:J31"/>
    <mergeCell ref="K30:K31"/>
    <mergeCell ref="L30:L31"/>
    <mergeCell ref="I18:I19"/>
    <mergeCell ref="J18:J19"/>
    <mergeCell ref="K18:K19"/>
    <mergeCell ref="L18:L1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workbookViewId="0">
      <selection activeCell="O21" sqref="O21:R25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50" t="s">
        <v>0</v>
      </c>
      <c r="C3" s="51"/>
      <c r="D3" s="52" t="s">
        <v>67</v>
      </c>
      <c r="E3" s="53"/>
      <c r="F3" s="53"/>
      <c r="G3" s="53"/>
      <c r="H3" s="53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64" t="s">
        <v>13</v>
      </c>
      <c r="C5" s="65"/>
      <c r="D5" s="66" t="s">
        <v>76</v>
      </c>
      <c r="E5" s="67"/>
      <c r="F5" s="67"/>
      <c r="G5" s="67"/>
      <c r="H5" s="68"/>
      <c r="I5" s="10"/>
      <c r="J5" s="10"/>
      <c r="K5" s="10"/>
      <c r="L5" s="10"/>
      <c r="M5" s="10"/>
      <c r="N5" s="12"/>
      <c r="O5" s="58"/>
      <c r="P5" s="58"/>
      <c r="Q5" s="58"/>
      <c r="R5" s="58"/>
      <c r="S5" s="58"/>
      <c r="T5" s="58"/>
      <c r="U5" s="58"/>
      <c r="V5" s="10"/>
    </row>
    <row r="6" spans="1:22" ht="15" customHeight="1" x14ac:dyDescent="0.25">
      <c r="A6" s="59" t="s">
        <v>14</v>
      </c>
      <c r="B6" s="59" t="s">
        <v>1</v>
      </c>
      <c r="C6" s="61" t="s">
        <v>2</v>
      </c>
      <c r="D6" s="63" t="s">
        <v>3</v>
      </c>
      <c r="E6" s="63"/>
      <c r="F6" s="63"/>
      <c r="G6" s="63"/>
      <c r="H6" s="61" t="s">
        <v>4</v>
      </c>
      <c r="I6" s="59" t="s">
        <v>5</v>
      </c>
      <c r="J6" s="61" t="s">
        <v>15</v>
      </c>
      <c r="K6" s="61" t="s">
        <v>16</v>
      </c>
      <c r="L6" s="61" t="s">
        <v>6</v>
      </c>
      <c r="M6" s="61" t="s">
        <v>17</v>
      </c>
      <c r="N6" s="15"/>
      <c r="O6" s="69" t="s">
        <v>12</v>
      </c>
      <c r="P6" s="70"/>
      <c r="Q6" s="70"/>
      <c r="R6" s="70"/>
      <c r="S6" s="70"/>
      <c r="T6" s="70"/>
      <c r="U6" s="70"/>
      <c r="V6" s="71"/>
    </row>
    <row r="7" spans="1:22" x14ac:dyDescent="0.25">
      <c r="A7" s="60"/>
      <c r="B7" s="60"/>
      <c r="C7" s="62"/>
      <c r="D7" s="16">
        <v>5</v>
      </c>
      <c r="E7" s="16">
        <v>4</v>
      </c>
      <c r="F7" s="16">
        <v>3</v>
      </c>
      <c r="G7" s="16">
        <v>2</v>
      </c>
      <c r="H7" s="62"/>
      <c r="I7" s="60"/>
      <c r="J7" s="62"/>
      <c r="K7" s="62"/>
      <c r="L7" s="62"/>
      <c r="M7" s="62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98</v>
      </c>
      <c r="C8" s="4">
        <v>15</v>
      </c>
      <c r="D8" s="4">
        <v>0</v>
      </c>
      <c r="E8" s="4">
        <v>4</v>
      </c>
      <c r="F8" s="4">
        <v>11</v>
      </c>
      <c r="G8" s="4">
        <v>0</v>
      </c>
      <c r="H8" s="4"/>
      <c r="I8" s="4"/>
      <c r="J8" s="19">
        <f>SUM(D8:F8)/SUM(D8:G8)</f>
        <v>1</v>
      </c>
      <c r="K8" s="19">
        <f>SUM(D8:E8)/SUM(D8:G8)</f>
        <v>0.26666666666666666</v>
      </c>
      <c r="L8" s="19">
        <f>(D8+E8*0.64+F8*0.36+G8*0.16)/(D8+E8+F8+G8+I8)</f>
        <v>0.43466666666666665</v>
      </c>
      <c r="M8" s="20">
        <f>(D8*5+E8*4+F8*3+G8*2)/SUM(D8:H8)</f>
        <v>3.2666666666666666</v>
      </c>
      <c r="N8" s="15"/>
      <c r="O8" s="4">
        <v>6</v>
      </c>
      <c r="P8" s="4">
        <v>6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91</v>
      </c>
      <c r="C9" s="4">
        <v>19</v>
      </c>
      <c r="D9" s="4">
        <v>7</v>
      </c>
      <c r="E9" s="4">
        <v>5</v>
      </c>
      <c r="F9" s="4">
        <v>7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0.63157894736842102</v>
      </c>
      <c r="L9" s="19">
        <f t="shared" ref="L9:L15" si="2">(D9+E9*0.64+F9*0.36+G9*0.16)/(D9+E9+F9+G9+I9)</f>
        <v>0.66947368421052622</v>
      </c>
      <c r="M9" s="20">
        <f t="shared" ref="M9:M15" si="3">(D9*5+E9*4+F9*3+G9*2)/SUM(D9:H9)</f>
        <v>4</v>
      </c>
      <c r="N9" s="21"/>
      <c r="O9" s="4">
        <v>6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100</v>
      </c>
      <c r="C10" s="4">
        <v>16</v>
      </c>
      <c r="D10" s="4">
        <v>2</v>
      </c>
      <c r="E10" s="4">
        <v>7</v>
      </c>
      <c r="F10" s="4">
        <v>7</v>
      </c>
      <c r="G10" s="4">
        <v>0</v>
      </c>
      <c r="H10" s="4"/>
      <c r="I10" s="4"/>
      <c r="J10" s="19">
        <f t="shared" si="0"/>
        <v>1</v>
      </c>
      <c r="K10" s="19">
        <f t="shared" si="1"/>
        <v>0.5625</v>
      </c>
      <c r="L10" s="19">
        <f t="shared" si="2"/>
        <v>0.5625</v>
      </c>
      <c r="M10" s="20">
        <f t="shared" si="3"/>
        <v>3.6875</v>
      </c>
      <c r="N10" s="21"/>
      <c r="O10" s="4">
        <v>7</v>
      </c>
      <c r="P10" s="4">
        <v>7</v>
      </c>
      <c r="Q10" s="4">
        <v>1</v>
      </c>
      <c r="R10" s="4">
        <v>8</v>
      </c>
      <c r="S10" s="4">
        <v>2</v>
      </c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72" t="s">
        <v>21</v>
      </c>
      <c r="B15" s="73"/>
      <c r="C15" s="6">
        <f>SUM(C8:C14)</f>
        <v>50</v>
      </c>
      <c r="D15" s="6">
        <f t="shared" ref="D15:I15" si="4">SUM(D8:D14)</f>
        <v>9</v>
      </c>
      <c r="E15" s="6">
        <f t="shared" si="4"/>
        <v>16</v>
      </c>
      <c r="F15" s="6">
        <f t="shared" si="4"/>
        <v>25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</v>
      </c>
      <c r="L15" s="7">
        <f t="shared" si="2"/>
        <v>0.56480000000000008</v>
      </c>
      <c r="M15" s="22">
        <f t="shared" si="3"/>
        <v>3.68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64" t="s">
        <v>13</v>
      </c>
      <c r="C17" s="65"/>
      <c r="D17" s="66" t="s">
        <v>77</v>
      </c>
      <c r="E17" s="67"/>
      <c r="F17" s="67"/>
      <c r="G17" s="67"/>
      <c r="H17" s="68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9" t="s">
        <v>14</v>
      </c>
      <c r="B18" s="74" t="s">
        <v>1</v>
      </c>
      <c r="C18" s="76" t="s">
        <v>2</v>
      </c>
      <c r="D18" s="78" t="s">
        <v>3</v>
      </c>
      <c r="E18" s="78"/>
      <c r="F18" s="78"/>
      <c r="G18" s="78"/>
      <c r="H18" s="76" t="s">
        <v>4</v>
      </c>
      <c r="I18" s="74" t="s">
        <v>5</v>
      </c>
      <c r="J18" s="61" t="s">
        <v>15</v>
      </c>
      <c r="K18" s="61" t="s">
        <v>16</v>
      </c>
      <c r="L18" s="61" t="s">
        <v>6</v>
      </c>
      <c r="M18" s="61" t="s">
        <v>17</v>
      </c>
      <c r="N18" s="21"/>
      <c r="O18" s="69" t="s">
        <v>12</v>
      </c>
      <c r="P18" s="70"/>
      <c r="Q18" s="70"/>
      <c r="R18" s="70"/>
      <c r="S18" s="70"/>
      <c r="T18" s="70"/>
      <c r="U18" s="70"/>
      <c r="V18" s="71"/>
    </row>
    <row r="19" spans="1:22" x14ac:dyDescent="0.25">
      <c r="A19" s="60"/>
      <c r="B19" s="75"/>
      <c r="C19" s="77"/>
      <c r="D19" s="4">
        <v>5</v>
      </c>
      <c r="E19" s="4">
        <v>4</v>
      </c>
      <c r="F19" s="4">
        <v>3</v>
      </c>
      <c r="G19" s="4">
        <v>2</v>
      </c>
      <c r="H19" s="77"/>
      <c r="I19" s="75"/>
      <c r="J19" s="62"/>
      <c r="K19" s="62"/>
      <c r="L19" s="62"/>
      <c r="M19" s="62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96</v>
      </c>
      <c r="C20" s="4">
        <v>18</v>
      </c>
      <c r="D20" s="4">
        <v>8</v>
      </c>
      <c r="E20" s="4">
        <v>3</v>
      </c>
      <c r="F20" s="4">
        <v>7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0.61111111111111116</v>
      </c>
      <c r="L20" s="19">
        <f>(D20+E20*0.64+F20*0.36+G20*0.16)/(D20+E20+F20+G20+I20)</f>
        <v>0.69111111111111112</v>
      </c>
      <c r="M20" s="20">
        <f>(D20*5+E20*4+F20*3+G20*2)/SUM(D20:H20)</f>
        <v>4.0555555555555554</v>
      </c>
      <c r="N20" s="15"/>
      <c r="O20" s="4">
        <v>8</v>
      </c>
      <c r="P20" s="4">
        <v>8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5" t="s">
        <v>90</v>
      </c>
      <c r="C21" s="4">
        <v>19</v>
      </c>
      <c r="D21" s="4">
        <v>8</v>
      </c>
      <c r="E21" s="4">
        <v>4</v>
      </c>
      <c r="F21" s="4">
        <v>6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0.66666666666666663</v>
      </c>
      <c r="L21" s="19">
        <f t="shared" ref="L21:L27" si="8">(D21+E21*0.64+F21*0.36+G21*0.16)/(D21+E21+F21+G21+I21)</f>
        <v>0.70666666666666667</v>
      </c>
      <c r="M21" s="20">
        <f t="shared" ref="M21:M27" si="9">(D21*5+E21*4+F21*3+G21*2)/SUM(D21:H21)</f>
        <v>4.1111111111111107</v>
      </c>
      <c r="N21" s="21"/>
      <c r="O21" s="4">
        <v>8</v>
      </c>
      <c r="P21" s="4">
        <v>8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5" t="s">
        <v>97</v>
      </c>
      <c r="C22" s="4">
        <v>19</v>
      </c>
      <c r="D22" s="4">
        <v>8</v>
      </c>
      <c r="E22" s="4">
        <v>7</v>
      </c>
      <c r="F22" s="4">
        <v>4</v>
      </c>
      <c r="G22" s="4">
        <v>0</v>
      </c>
      <c r="H22" s="4"/>
      <c r="I22" s="4"/>
      <c r="J22" s="19">
        <f t="shared" si="6"/>
        <v>1</v>
      </c>
      <c r="K22" s="19">
        <f t="shared" si="7"/>
        <v>0.78947368421052633</v>
      </c>
      <c r="L22" s="19">
        <f t="shared" si="8"/>
        <v>0.73263157894736841</v>
      </c>
      <c r="M22" s="20">
        <f t="shared" si="9"/>
        <v>4.2105263157894735</v>
      </c>
      <c r="N22" s="21"/>
      <c r="O22" s="4">
        <v>8</v>
      </c>
      <c r="P22" s="4">
        <v>8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5">
        <v>8</v>
      </c>
      <c r="C23" s="4">
        <v>22</v>
      </c>
      <c r="D23" s="4">
        <v>6</v>
      </c>
      <c r="E23" s="4">
        <v>7</v>
      </c>
      <c r="F23" s="4">
        <v>9</v>
      </c>
      <c r="G23" s="4">
        <v>0</v>
      </c>
      <c r="H23" s="4"/>
      <c r="I23" s="4"/>
      <c r="J23" s="19">
        <f t="shared" si="6"/>
        <v>1</v>
      </c>
      <c r="K23" s="19">
        <f t="shared" si="7"/>
        <v>0.59090909090909094</v>
      </c>
      <c r="L23" s="19">
        <f t="shared" si="8"/>
        <v>0.62363636363636366</v>
      </c>
      <c r="M23" s="20">
        <f t="shared" si="9"/>
        <v>3.8636363636363638</v>
      </c>
      <c r="N23" s="21"/>
      <c r="O23" s="4">
        <v>8</v>
      </c>
      <c r="P23" s="4">
        <v>8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5">
        <v>10</v>
      </c>
      <c r="C24" s="4">
        <v>14</v>
      </c>
      <c r="D24" s="4">
        <v>9</v>
      </c>
      <c r="E24" s="4">
        <v>2</v>
      </c>
      <c r="F24" s="4">
        <v>3</v>
      </c>
      <c r="G24" s="4">
        <v>0</v>
      </c>
      <c r="H24" s="4"/>
      <c r="I24" s="4"/>
      <c r="J24" s="19">
        <f t="shared" si="6"/>
        <v>1</v>
      </c>
      <c r="K24" s="19">
        <f t="shared" si="7"/>
        <v>0.7857142857142857</v>
      </c>
      <c r="L24" s="19">
        <f t="shared" si="8"/>
        <v>0.81142857142857139</v>
      </c>
      <c r="M24" s="20">
        <f t="shared" si="9"/>
        <v>4.4285714285714288</v>
      </c>
      <c r="N24" s="21"/>
      <c r="O24" s="4">
        <v>8</v>
      </c>
      <c r="P24" s="4">
        <v>8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5">
        <v>11</v>
      </c>
      <c r="C25" s="4">
        <v>13</v>
      </c>
      <c r="D25" s="4">
        <v>7</v>
      </c>
      <c r="E25" s="4">
        <v>4</v>
      </c>
      <c r="F25" s="4">
        <v>2</v>
      </c>
      <c r="G25" s="4">
        <v>0</v>
      </c>
      <c r="H25" s="4"/>
      <c r="I25" s="4"/>
      <c r="J25" s="19">
        <f t="shared" si="6"/>
        <v>1</v>
      </c>
      <c r="K25" s="19">
        <f t="shared" si="7"/>
        <v>0.84615384615384615</v>
      </c>
      <c r="L25" s="19">
        <f t="shared" si="8"/>
        <v>0.79076923076923089</v>
      </c>
      <c r="M25" s="20">
        <f t="shared" si="9"/>
        <v>4.384615384615385</v>
      </c>
      <c r="N25" s="21"/>
      <c r="O25" s="4">
        <v>8</v>
      </c>
      <c r="P25" s="4">
        <v>8</v>
      </c>
      <c r="Q25" s="4">
        <v>1</v>
      </c>
      <c r="R25" s="4">
        <v>1</v>
      </c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72" t="s">
        <v>21</v>
      </c>
      <c r="B27" s="73"/>
      <c r="C27" s="6">
        <f>SUM(C20:C26)</f>
        <v>105</v>
      </c>
      <c r="D27" s="6">
        <f t="shared" ref="D27:I27" si="10">SUM(D20:D26)</f>
        <v>46</v>
      </c>
      <c r="E27" s="6">
        <f t="shared" si="10"/>
        <v>27</v>
      </c>
      <c r="F27" s="6">
        <f t="shared" si="10"/>
        <v>31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0.70192307692307687</v>
      </c>
      <c r="L27" s="7">
        <f t="shared" si="8"/>
        <v>0.71576923076923071</v>
      </c>
      <c r="M27" s="22">
        <f t="shared" si="9"/>
        <v>4.1442307692307692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64" t="s">
        <v>13</v>
      </c>
      <c r="C29" s="65"/>
      <c r="D29" s="66"/>
      <c r="E29" s="67"/>
      <c r="F29" s="67"/>
      <c r="G29" s="67"/>
      <c r="H29" s="68"/>
      <c r="I29" s="10"/>
      <c r="J29" s="10"/>
      <c r="K29" s="10"/>
      <c r="L29" s="10"/>
      <c r="M29" s="10"/>
      <c r="N29" s="12"/>
      <c r="O29" s="58"/>
      <c r="P29" s="58"/>
      <c r="Q29" s="58"/>
      <c r="R29" s="58"/>
      <c r="S29" s="58"/>
      <c r="T29" s="58"/>
      <c r="U29" s="58"/>
      <c r="V29" s="10"/>
    </row>
    <row r="30" spans="1:22" ht="15.75" x14ac:dyDescent="0.25">
      <c r="A30" s="59" t="s">
        <v>14</v>
      </c>
      <c r="B30" s="59" t="s">
        <v>1</v>
      </c>
      <c r="C30" s="61" t="s">
        <v>2</v>
      </c>
      <c r="D30" s="63" t="s">
        <v>3</v>
      </c>
      <c r="E30" s="63"/>
      <c r="F30" s="63"/>
      <c r="G30" s="63"/>
      <c r="H30" s="61" t="s">
        <v>4</v>
      </c>
      <c r="I30" s="59" t="s">
        <v>5</v>
      </c>
      <c r="J30" s="61" t="s">
        <v>15</v>
      </c>
      <c r="K30" s="61" t="s">
        <v>16</v>
      </c>
      <c r="L30" s="61" t="s">
        <v>6</v>
      </c>
      <c r="M30" s="61" t="s">
        <v>17</v>
      </c>
      <c r="N30" s="15"/>
      <c r="O30" s="69" t="s">
        <v>12</v>
      </c>
      <c r="P30" s="70"/>
      <c r="Q30" s="70"/>
      <c r="R30" s="70"/>
      <c r="S30" s="70"/>
      <c r="T30" s="70"/>
      <c r="U30" s="70"/>
      <c r="V30" s="71"/>
    </row>
    <row r="31" spans="1:22" x14ac:dyDescent="0.25">
      <c r="A31" s="60"/>
      <c r="B31" s="60"/>
      <c r="C31" s="62"/>
      <c r="D31" s="16">
        <v>5</v>
      </c>
      <c r="E31" s="16">
        <v>4</v>
      </c>
      <c r="F31" s="16">
        <v>3</v>
      </c>
      <c r="G31" s="16">
        <v>2</v>
      </c>
      <c r="H31" s="62"/>
      <c r="I31" s="60"/>
      <c r="J31" s="62"/>
      <c r="K31" s="62"/>
      <c r="L31" s="62"/>
      <c r="M31" s="62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72" t="s">
        <v>21</v>
      </c>
      <c r="B39" s="73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79" t="s">
        <v>18</v>
      </c>
      <c r="B40" s="80"/>
      <c r="C40" s="6">
        <f>SUM(C15,C27,C39)</f>
        <v>155</v>
      </c>
      <c r="D40" s="6">
        <f t="shared" ref="D40:I40" si="17">SUM(D15,D27,D39)</f>
        <v>55</v>
      </c>
      <c r="E40" s="6">
        <f t="shared" si="17"/>
        <v>43</v>
      </c>
      <c r="F40" s="6">
        <f t="shared" si="17"/>
        <v>56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0.63636363636363635</v>
      </c>
      <c r="L40" s="26">
        <f t="shared" si="14"/>
        <v>0.66675324675324665</v>
      </c>
      <c r="M40" s="27">
        <f t="shared" si="15"/>
        <v>3.9935064935064934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B1:E1"/>
    <mergeCell ref="F1:K1"/>
    <mergeCell ref="L1:M1"/>
    <mergeCell ref="B3:C3"/>
    <mergeCell ref="D3:H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A40:B40"/>
    <mergeCell ref="J30:J31"/>
    <mergeCell ref="K30:K31"/>
    <mergeCell ref="L30:L31"/>
    <mergeCell ref="M30:M3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Р.яз</vt:lpstr>
      <vt:lpstr>Лит</vt:lpstr>
      <vt:lpstr>К.яз</vt:lpstr>
      <vt:lpstr>Каб.лит</vt:lpstr>
      <vt:lpstr>А.яз</vt:lpstr>
      <vt:lpstr>Мат</vt:lpstr>
      <vt:lpstr>ОБЖ</vt:lpstr>
      <vt:lpstr>Ист</vt:lpstr>
      <vt:lpstr>Общ</vt:lpstr>
      <vt:lpstr>Ист.КБР</vt:lpstr>
      <vt:lpstr>Нем.яз</vt:lpstr>
      <vt:lpstr>МХК</vt:lpstr>
      <vt:lpstr>Геог</vt:lpstr>
      <vt:lpstr>Геог.КБР</vt:lpstr>
      <vt:lpstr>Химия</vt:lpstr>
      <vt:lpstr>Био</vt:lpstr>
      <vt:lpstr>Физ</vt:lpstr>
      <vt:lpstr>Инф</vt:lpstr>
      <vt:lpstr>Тех</vt:lpstr>
      <vt:lpstr>Изо</vt:lpstr>
      <vt:lpstr>Муз</vt:lpstr>
      <vt:lpstr>Ф-ра</vt:lpstr>
      <vt:lpstr>Анализ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2020-01-10T11:29:48Z</cp:lastPrinted>
  <dcterms:created xsi:type="dcterms:W3CDTF">2017-05-29T08:58:14Z</dcterms:created>
  <dcterms:modified xsi:type="dcterms:W3CDTF">2020-01-10T17:04:37Z</dcterms:modified>
</cp:coreProperties>
</file>