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60" windowWidth="15600" windowHeight="7410"/>
  </bookViews>
  <sheets>
    <sheet name="Лист1" sheetId="1" r:id="rId1"/>
    <sheet name="Лист2" sheetId="2" r:id="rId2"/>
    <sheet name="Лист3" sheetId="3" r:id="rId3"/>
  </sheets>
  <calcPr calcId="144525"/>
  <fileRecoveryPr autoRecover="0"/>
</workbook>
</file>

<file path=xl/calcChain.xml><?xml version="1.0" encoding="utf-8"?>
<calcChain xmlns="http://schemas.openxmlformats.org/spreadsheetml/2006/main">
  <c r="K23" i="1" l="1"/>
  <c r="J23" i="1"/>
  <c r="K13" i="1"/>
  <c r="K27" i="1" s="1"/>
  <c r="R14" i="1" l="1"/>
  <c r="R15" i="1"/>
  <c r="R25" i="1" l="1"/>
  <c r="R24" i="1"/>
  <c r="R22" i="1"/>
  <c r="R21" i="1"/>
  <c r="R20" i="1"/>
  <c r="R19" i="1"/>
  <c r="R18" i="1"/>
  <c r="R17" i="1"/>
  <c r="R16" i="1"/>
  <c r="R9" i="1" l="1"/>
  <c r="J26" i="1" l="1"/>
  <c r="H26" i="1"/>
  <c r="G26" i="1"/>
  <c r="R10" i="1"/>
  <c r="I26" i="1" l="1"/>
  <c r="D23" i="1"/>
  <c r="D13" i="1"/>
  <c r="J13" i="1"/>
  <c r="E26" i="1" l="1"/>
  <c r="R26" i="1" s="1"/>
  <c r="D26" i="1"/>
  <c r="D27" i="1" s="1"/>
  <c r="C26" i="1"/>
  <c r="B26" i="1"/>
  <c r="Q23" i="1"/>
  <c r="P23" i="1"/>
  <c r="O23" i="1"/>
  <c r="N23" i="1"/>
  <c r="M23" i="1"/>
  <c r="L23" i="1"/>
  <c r="I23" i="1"/>
  <c r="H23" i="1"/>
  <c r="G23" i="1"/>
  <c r="F23" i="1"/>
  <c r="E23" i="1"/>
  <c r="C23" i="1"/>
  <c r="B23" i="1"/>
  <c r="Q13" i="1"/>
  <c r="P13" i="1"/>
  <c r="O13" i="1"/>
  <c r="N13" i="1"/>
  <c r="M13" i="1"/>
  <c r="L13" i="1"/>
  <c r="I13" i="1"/>
  <c r="H13" i="1"/>
  <c r="G13" i="1"/>
  <c r="F13" i="1"/>
  <c r="E13" i="1"/>
  <c r="C13" i="1"/>
  <c r="B13" i="1"/>
  <c r="R13" i="1" l="1"/>
  <c r="Q27" i="1"/>
  <c r="O27" i="1"/>
  <c r="N27" i="1"/>
  <c r="M27" i="1"/>
  <c r="L27" i="1"/>
  <c r="J27" i="1"/>
  <c r="I27" i="1"/>
  <c r="H27" i="1"/>
  <c r="G27" i="1"/>
  <c r="F27" i="1"/>
  <c r="E27" i="1"/>
  <c r="C27" i="1"/>
  <c r="B27" i="1"/>
  <c r="R23" i="1"/>
  <c r="P27" i="1"/>
  <c r="R27" i="1" l="1"/>
</calcChain>
</file>

<file path=xl/sharedStrings.xml><?xml version="1.0" encoding="utf-8"?>
<sst xmlns="http://schemas.openxmlformats.org/spreadsheetml/2006/main" count="54" uniqueCount="45">
  <si>
    <t>классы</t>
  </si>
  <si>
    <t xml:space="preserve">кол. </t>
  </si>
  <si>
    <t>приб.</t>
  </si>
  <si>
    <t xml:space="preserve">выб. </t>
  </si>
  <si>
    <t xml:space="preserve">на день </t>
  </si>
  <si>
    <t>неусп</t>
  </si>
  <si>
    <t xml:space="preserve">всего </t>
  </si>
  <si>
    <t xml:space="preserve">по </t>
  </si>
  <si>
    <t xml:space="preserve">без </t>
  </si>
  <si>
    <t>% пос.</t>
  </si>
  <si>
    <t>% усп</t>
  </si>
  <si>
    <t>с одн</t>
  </si>
  <si>
    <t>с дв</t>
  </si>
  <si>
    <t>"4 и 5"</t>
  </si>
  <si>
    <t>"5"</t>
  </si>
  <si>
    <t>% кач</t>
  </si>
  <si>
    <t>прим.</t>
  </si>
  <si>
    <t>учащ</t>
  </si>
  <si>
    <t>отчета</t>
  </si>
  <si>
    <t>проп</t>
  </si>
  <si>
    <t>уваж</t>
  </si>
  <si>
    <t>прич</t>
  </si>
  <si>
    <t>"3"</t>
  </si>
  <si>
    <t>"4"</t>
  </si>
  <si>
    <t>итого</t>
  </si>
  <si>
    <t>ОТЧЕТ</t>
  </si>
  <si>
    <t>МКОУ СОШ с.п.Нижний Черек об успеваемости и посещаемости</t>
  </si>
  <si>
    <t>по школе</t>
  </si>
  <si>
    <t>1А</t>
  </si>
  <si>
    <t>1Б</t>
  </si>
  <si>
    <t>5А</t>
  </si>
  <si>
    <t>5Б</t>
  </si>
  <si>
    <t>2А</t>
  </si>
  <si>
    <t>2Б</t>
  </si>
  <si>
    <t>6А</t>
  </si>
  <si>
    <t>6Б</t>
  </si>
  <si>
    <t xml:space="preserve">       учащихся за 1 четверть 2019-2020 учебного года</t>
  </si>
  <si>
    <t>3А</t>
  </si>
  <si>
    <t>3Б</t>
  </si>
  <si>
    <t>7А</t>
  </si>
  <si>
    <t>7Б</t>
  </si>
  <si>
    <t>9А</t>
  </si>
  <si>
    <t>9Б</t>
  </si>
  <si>
    <t>1 на дому</t>
  </si>
  <si>
    <t>Аттестованы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</si>
</sst>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/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4" fillId="0" borderId="7" xfId="0" applyFont="1" applyBorder="1"/>
    <xf numFmtId="0" fontId="0" fillId="0" borderId="1" xfId="0" applyBorder="1"/>
    <xf numFmtId="164" fontId="4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6" fillId="0" borderId="7" xfId="0" applyFont="1" applyBorder="1"/>
    <xf numFmtId="0" fontId="3" fillId="0" borderId="7" xfId="0" applyFont="1" applyBorder="1"/>
    <xf numFmtId="164" fontId="5" fillId="0" borderId="4" xfId="0" applyNumberFormat="1" applyFont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0" fontId="5" fillId="0" borderId="7" xfId="0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" fontId="7" fillId="0" borderId="7" xfId="0" applyNumberFormat="1" applyFont="1" applyBorder="1"/>
    <xf numFmtId="0" fontId="7" fillId="0" borderId="8" xfId="0" applyFont="1" applyBorder="1"/>
    <xf numFmtId="0" fontId="7" fillId="0" borderId="1" xfId="0" applyFont="1" applyBorder="1"/>
    <xf numFmtId="0" fontId="7" fillId="0" borderId="3" xfId="0" applyFont="1" applyBorder="1"/>
    <xf numFmtId="0" fontId="3" fillId="2" borderId="7" xfId="0" applyFont="1" applyFill="1" applyBorder="1" applyAlignment="1">
      <alignment horizontal="right"/>
    </xf>
    <xf numFmtId="164" fontId="7" fillId="0" borderId="6" xfId="0" applyNumberFormat="1" applyFont="1" applyBorder="1"/>
    <xf numFmtId="164" fontId="7" fillId="0" borderId="4" xfId="0" applyNumberFormat="1" applyFont="1" applyBorder="1"/>
    <xf numFmtId="164" fontId="7" fillId="0" borderId="7" xfId="0" applyNumberFormat="1" applyFont="1" applyBorder="1"/>
    <xf numFmtId="0" fontId="3" fillId="0" borderId="9" xfId="0" applyFont="1" applyFill="1" applyBorder="1" applyAlignment="1">
      <alignment vertical="center" wrapText="1"/>
    </xf>
    <xf numFmtId="1" fontId="7" fillId="0" borderId="4" xfId="0" applyNumberFormat="1" applyFont="1" applyBorder="1"/>
    <xf numFmtId="1" fontId="7" fillId="0" borderId="1" xfId="0" applyNumberFormat="1" applyFont="1" applyBorder="1"/>
    <xf numFmtId="0" fontId="8" fillId="0" borderId="7" xfId="0" applyFon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4" workbookViewId="0">
      <selection activeCell="B4" sqref="B4:B25"/>
    </sheetView>
  </sheetViews>
  <sheetFormatPr defaultRowHeight="15" x14ac:dyDescent="0.25"/>
  <cols>
    <col min="1" max="1" width="5.85546875" customWidth="1"/>
    <col min="2" max="2" width="6.140625" customWidth="1"/>
    <col min="3" max="3" width="5" customWidth="1"/>
    <col min="4" max="4" width="4" customWidth="1"/>
    <col min="5" max="5" width="5.140625" customWidth="1"/>
    <col min="6" max="6" width="6.28515625" customWidth="1"/>
    <col min="7" max="7" width="7.5703125" customWidth="1"/>
    <col min="8" max="8" width="8" customWidth="1"/>
    <col min="9" max="9" width="5.7109375" customWidth="1"/>
    <col min="10" max="10" width="6.7109375" customWidth="1"/>
    <col min="11" max="11" width="6.42578125" customWidth="1"/>
    <col min="12" max="12" width="4.5703125" customWidth="1"/>
    <col min="13" max="13" width="4.85546875" customWidth="1"/>
    <col min="14" max="14" width="4.5703125" customWidth="1"/>
    <col min="15" max="15" width="5.28515625" customWidth="1"/>
    <col min="16" max="16" width="6.140625" customWidth="1"/>
    <col min="17" max="17" width="4.42578125" customWidth="1"/>
    <col min="18" max="18" width="6.85546875" customWidth="1"/>
    <col min="19" max="19" width="12.5703125" customWidth="1"/>
  </cols>
  <sheetData>
    <row r="1" spans="1:20" ht="15.75" x14ac:dyDescent="0.25">
      <c r="B1" s="45" t="s">
        <v>25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0" ht="15.75" x14ac:dyDescent="0.25">
      <c r="B2" s="8" t="s">
        <v>26</v>
      </c>
    </row>
    <row r="3" spans="1:20" ht="15.75" x14ac:dyDescent="0.25">
      <c r="C3" s="8" t="s">
        <v>36</v>
      </c>
    </row>
    <row r="4" spans="1:20" x14ac:dyDescent="0.25">
      <c r="A4" s="14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1" t="s">
        <v>16</v>
      </c>
    </row>
    <row r="5" spans="1:20" x14ac:dyDescent="0.25">
      <c r="A5" s="4"/>
      <c r="B5" s="5" t="s">
        <v>17</v>
      </c>
      <c r="C5" s="5"/>
      <c r="D5" s="5"/>
      <c r="E5" s="5" t="s">
        <v>18</v>
      </c>
      <c r="F5" s="6"/>
      <c r="G5" s="7" t="s">
        <v>19</v>
      </c>
      <c r="H5" s="7" t="s">
        <v>20</v>
      </c>
      <c r="I5" s="7" t="s">
        <v>21</v>
      </c>
      <c r="J5" s="7"/>
      <c r="K5" s="7"/>
      <c r="L5" s="7" t="s">
        <v>22</v>
      </c>
      <c r="M5" s="7" t="s">
        <v>22</v>
      </c>
      <c r="N5" s="7" t="s">
        <v>23</v>
      </c>
      <c r="O5" s="7" t="s">
        <v>23</v>
      </c>
      <c r="P5" s="7"/>
      <c r="Q5" s="7"/>
      <c r="R5" s="5"/>
      <c r="S5" s="5"/>
    </row>
    <row r="6" spans="1:20" ht="15.75" x14ac:dyDescent="0.25">
      <c r="A6" s="16" t="s">
        <v>28</v>
      </c>
      <c r="B6" s="29">
        <v>18</v>
      </c>
      <c r="C6" s="29">
        <v>0</v>
      </c>
      <c r="D6" s="29">
        <v>0</v>
      </c>
      <c r="E6" s="29">
        <v>18</v>
      </c>
      <c r="F6" s="30">
        <v>0</v>
      </c>
      <c r="G6" s="31">
        <v>50</v>
      </c>
      <c r="H6" s="31">
        <v>50</v>
      </c>
      <c r="I6" s="31">
        <v>0</v>
      </c>
      <c r="J6" s="31">
        <v>100</v>
      </c>
      <c r="K6" s="31"/>
      <c r="L6" s="31"/>
      <c r="M6" s="31"/>
      <c r="N6" s="31"/>
      <c r="O6" s="31"/>
      <c r="P6" s="31"/>
      <c r="Q6" s="31"/>
      <c r="R6" s="17"/>
      <c r="S6" s="44" t="s">
        <v>43</v>
      </c>
    </row>
    <row r="7" spans="1:20" ht="15.75" x14ac:dyDescent="0.25">
      <c r="A7" s="16" t="s">
        <v>29</v>
      </c>
      <c r="B7" s="29">
        <v>21</v>
      </c>
      <c r="C7" s="29">
        <v>1</v>
      </c>
      <c r="D7" s="29"/>
      <c r="E7" s="29">
        <v>22</v>
      </c>
      <c r="F7" s="30">
        <v>0</v>
      </c>
      <c r="G7" s="31">
        <v>0</v>
      </c>
      <c r="H7" s="31">
        <v>0</v>
      </c>
      <c r="I7" s="31">
        <v>0</v>
      </c>
      <c r="J7" s="31">
        <v>100</v>
      </c>
      <c r="K7" s="31"/>
      <c r="L7" s="31"/>
      <c r="M7" s="31"/>
      <c r="N7" s="31"/>
      <c r="O7" s="31"/>
      <c r="P7" s="31"/>
      <c r="Q7" s="31"/>
      <c r="R7" s="17"/>
      <c r="S7" s="20"/>
    </row>
    <row r="8" spans="1:20" ht="15.75" x14ac:dyDescent="0.25">
      <c r="A8" s="16" t="s">
        <v>32</v>
      </c>
      <c r="B8" s="29">
        <v>18</v>
      </c>
      <c r="C8" s="29">
        <v>0</v>
      </c>
      <c r="D8" s="29">
        <v>0</v>
      </c>
      <c r="E8" s="29">
        <v>18</v>
      </c>
      <c r="F8" s="29">
        <v>0</v>
      </c>
      <c r="G8" s="29">
        <v>35</v>
      </c>
      <c r="H8" s="29">
        <v>35</v>
      </c>
      <c r="I8" s="29">
        <v>0</v>
      </c>
      <c r="J8" s="42">
        <v>100</v>
      </c>
      <c r="K8" s="29">
        <v>100</v>
      </c>
      <c r="L8" s="29">
        <v>0</v>
      </c>
      <c r="M8" s="29">
        <v>0</v>
      </c>
      <c r="N8" s="29">
        <v>0</v>
      </c>
      <c r="O8" s="29">
        <v>5</v>
      </c>
      <c r="P8" s="29">
        <v>8</v>
      </c>
      <c r="Q8" s="31">
        <v>2</v>
      </c>
      <c r="R8" s="21">
        <v>58.8</v>
      </c>
      <c r="S8" s="44" t="s">
        <v>43</v>
      </c>
    </row>
    <row r="9" spans="1:20" ht="15.75" x14ac:dyDescent="0.25">
      <c r="A9" s="16" t="s">
        <v>33</v>
      </c>
      <c r="B9" s="32">
        <v>21</v>
      </c>
      <c r="C9" s="32">
        <v>0</v>
      </c>
      <c r="D9" s="32">
        <v>0</v>
      </c>
      <c r="E9" s="32">
        <v>21</v>
      </c>
      <c r="F9" s="32">
        <v>0</v>
      </c>
      <c r="G9" s="29">
        <v>112</v>
      </c>
      <c r="H9" s="29">
        <v>112</v>
      </c>
      <c r="I9" s="32">
        <v>0</v>
      </c>
      <c r="J9" s="33">
        <v>100</v>
      </c>
      <c r="K9" s="32">
        <v>100</v>
      </c>
      <c r="L9" s="32">
        <v>1</v>
      </c>
      <c r="M9" s="32">
        <v>0</v>
      </c>
      <c r="N9" s="32">
        <v>0</v>
      </c>
      <c r="O9" s="32">
        <v>2</v>
      </c>
      <c r="P9" s="32">
        <v>6</v>
      </c>
      <c r="Q9" s="34">
        <v>4</v>
      </c>
      <c r="R9" s="21">
        <f>(P9+Q9)*100/E9</f>
        <v>47.61904761904762</v>
      </c>
      <c r="S9" s="44"/>
    </row>
    <row r="10" spans="1:20" ht="15.75" x14ac:dyDescent="0.25">
      <c r="A10" s="16" t="s">
        <v>37</v>
      </c>
      <c r="B10" s="32">
        <v>19</v>
      </c>
      <c r="C10" s="32">
        <v>0</v>
      </c>
      <c r="D10" s="32">
        <v>0</v>
      </c>
      <c r="E10" s="32">
        <v>19</v>
      </c>
      <c r="F10" s="32">
        <v>0</v>
      </c>
      <c r="G10" s="32">
        <v>94</v>
      </c>
      <c r="H10" s="32">
        <v>94</v>
      </c>
      <c r="I10" s="32">
        <v>0</v>
      </c>
      <c r="J10" s="33">
        <v>100</v>
      </c>
      <c r="K10" s="32">
        <v>100</v>
      </c>
      <c r="L10" s="32">
        <v>1</v>
      </c>
      <c r="M10" s="32">
        <v>0</v>
      </c>
      <c r="N10" s="32">
        <v>1</v>
      </c>
      <c r="O10" s="32">
        <v>1</v>
      </c>
      <c r="P10" s="32">
        <v>7</v>
      </c>
      <c r="Q10" s="34">
        <v>2</v>
      </c>
      <c r="R10" s="21">
        <f>(P10+Q10)*100/E10</f>
        <v>47.368421052631582</v>
      </c>
      <c r="S10" s="20"/>
    </row>
    <row r="11" spans="1:20" ht="15.75" x14ac:dyDescent="0.25">
      <c r="A11" s="16" t="s">
        <v>38</v>
      </c>
      <c r="B11" s="32">
        <v>23</v>
      </c>
      <c r="C11" s="32">
        <v>0</v>
      </c>
      <c r="D11" s="32">
        <v>0</v>
      </c>
      <c r="E11" s="32">
        <v>23</v>
      </c>
      <c r="F11" s="32">
        <v>0</v>
      </c>
      <c r="G11" s="32">
        <v>138</v>
      </c>
      <c r="H11" s="32">
        <v>138</v>
      </c>
      <c r="I11" s="35">
        <v>0</v>
      </c>
      <c r="J11" s="35">
        <v>100</v>
      </c>
      <c r="K11" s="35">
        <v>100</v>
      </c>
      <c r="L11" s="35"/>
      <c r="M11" s="35">
        <v>2</v>
      </c>
      <c r="N11" s="35">
        <v>2</v>
      </c>
      <c r="O11" s="35">
        <v>2</v>
      </c>
      <c r="P11" s="35">
        <v>6</v>
      </c>
      <c r="Q11" s="36">
        <v>1</v>
      </c>
      <c r="R11" s="21">
        <v>31.8</v>
      </c>
      <c r="S11" s="44" t="s">
        <v>43</v>
      </c>
    </row>
    <row r="12" spans="1:20" ht="15.75" x14ac:dyDescent="0.25">
      <c r="A12" s="16">
        <v>4</v>
      </c>
      <c r="B12" s="32">
        <v>22</v>
      </c>
      <c r="C12" s="32">
        <v>0</v>
      </c>
      <c r="D12" s="32">
        <v>1</v>
      </c>
      <c r="E12" s="32">
        <v>21</v>
      </c>
      <c r="F12" s="32">
        <v>0</v>
      </c>
      <c r="G12" s="32">
        <v>26</v>
      </c>
      <c r="H12" s="32">
        <v>26</v>
      </c>
      <c r="I12" s="35">
        <v>0</v>
      </c>
      <c r="J12" s="43">
        <v>100</v>
      </c>
      <c r="K12" s="35">
        <v>100</v>
      </c>
      <c r="L12" s="35">
        <v>0</v>
      </c>
      <c r="M12" s="35">
        <v>0</v>
      </c>
      <c r="N12" s="35">
        <v>0</v>
      </c>
      <c r="O12" s="35">
        <v>0</v>
      </c>
      <c r="P12" s="35">
        <v>6</v>
      </c>
      <c r="Q12" s="36">
        <v>3</v>
      </c>
      <c r="R12" s="21">
        <v>45</v>
      </c>
      <c r="S12" s="44" t="s">
        <v>43</v>
      </c>
    </row>
    <row r="13" spans="1:20" ht="15.75" x14ac:dyDescent="0.25">
      <c r="A13" s="16" t="s">
        <v>24</v>
      </c>
      <c r="B13" s="19">
        <f t="shared" ref="B13:I13" si="0">SUM(B6:B12)</f>
        <v>142</v>
      </c>
      <c r="C13" s="23">
        <f t="shared" si="0"/>
        <v>1</v>
      </c>
      <c r="D13" s="23">
        <f t="shared" si="0"/>
        <v>1</v>
      </c>
      <c r="E13" s="19">
        <f t="shared" si="0"/>
        <v>142</v>
      </c>
      <c r="F13" s="23">
        <f t="shared" si="0"/>
        <v>0</v>
      </c>
      <c r="G13" s="19">
        <f t="shared" si="0"/>
        <v>455</v>
      </c>
      <c r="H13" s="19">
        <f t="shared" si="0"/>
        <v>455</v>
      </c>
      <c r="I13" s="19">
        <f t="shared" si="0"/>
        <v>0</v>
      </c>
      <c r="J13" s="24">
        <f>SUM(J6:J12)/7</f>
        <v>100</v>
      </c>
      <c r="K13" s="19">
        <f>SUM(K8:K12)/5</f>
        <v>100</v>
      </c>
      <c r="L13" s="19">
        <f t="shared" ref="L13:Q13" si="1">SUM(L6:L12)</f>
        <v>2</v>
      </c>
      <c r="M13" s="19">
        <f t="shared" si="1"/>
        <v>2</v>
      </c>
      <c r="N13" s="19">
        <f t="shared" si="1"/>
        <v>3</v>
      </c>
      <c r="O13" s="19">
        <f t="shared" si="1"/>
        <v>10</v>
      </c>
      <c r="P13" s="19">
        <f t="shared" si="1"/>
        <v>33</v>
      </c>
      <c r="Q13" s="19">
        <f t="shared" si="1"/>
        <v>12</v>
      </c>
      <c r="R13" s="25">
        <f>100*(P13+Q13)/102</f>
        <v>44.117647058823529</v>
      </c>
      <c r="S13" s="19"/>
    </row>
    <row r="14" spans="1:20" ht="15.75" x14ac:dyDescent="0.25">
      <c r="A14" s="9" t="s">
        <v>30</v>
      </c>
      <c r="B14" s="22">
        <v>18</v>
      </c>
      <c r="C14" s="32">
        <v>0</v>
      </c>
      <c r="D14" s="32">
        <v>0</v>
      </c>
      <c r="E14" s="32">
        <v>18</v>
      </c>
      <c r="F14" s="32">
        <v>0</v>
      </c>
      <c r="G14" s="32">
        <v>18</v>
      </c>
      <c r="H14" s="32">
        <v>18</v>
      </c>
      <c r="I14" s="35">
        <v>0</v>
      </c>
      <c r="J14" s="35">
        <v>100</v>
      </c>
      <c r="K14" s="35">
        <v>100</v>
      </c>
      <c r="L14" s="35">
        <v>1</v>
      </c>
      <c r="M14" s="35">
        <v>0</v>
      </c>
      <c r="N14" s="35">
        <v>0</v>
      </c>
      <c r="O14" s="35">
        <v>4</v>
      </c>
      <c r="P14" s="35">
        <v>7</v>
      </c>
      <c r="Q14" s="36">
        <v>3</v>
      </c>
      <c r="R14" s="21">
        <f>(P14+Q14)*100/E14</f>
        <v>55.555555555555557</v>
      </c>
      <c r="S14" s="20"/>
    </row>
    <row r="15" spans="1:20" ht="15.75" x14ac:dyDescent="0.25">
      <c r="A15" s="9" t="s">
        <v>31</v>
      </c>
      <c r="B15" s="22">
        <v>19</v>
      </c>
      <c r="C15" s="32">
        <v>0</v>
      </c>
      <c r="D15" s="32">
        <v>0</v>
      </c>
      <c r="E15" s="32">
        <v>19</v>
      </c>
      <c r="F15" s="32">
        <v>0</v>
      </c>
      <c r="G15" s="32">
        <v>18</v>
      </c>
      <c r="H15" s="32">
        <v>18</v>
      </c>
      <c r="I15" s="35">
        <v>0</v>
      </c>
      <c r="J15" s="35">
        <v>100</v>
      </c>
      <c r="K15" s="35">
        <v>100</v>
      </c>
      <c r="L15" s="35">
        <v>3</v>
      </c>
      <c r="M15" s="35">
        <v>1</v>
      </c>
      <c r="N15" s="35">
        <v>1</v>
      </c>
      <c r="O15" s="35">
        <v>1</v>
      </c>
      <c r="P15" s="35">
        <v>5</v>
      </c>
      <c r="Q15" s="36">
        <v>1</v>
      </c>
      <c r="R15" s="21">
        <f t="shared" ref="R15" si="2">(P15+Q15)*100/E15</f>
        <v>31.578947368421051</v>
      </c>
      <c r="S15" s="20"/>
      <c r="T15" s="41"/>
    </row>
    <row r="16" spans="1:20" ht="15.75" x14ac:dyDescent="0.25">
      <c r="A16" s="9" t="s">
        <v>34</v>
      </c>
      <c r="B16" s="22">
        <v>18</v>
      </c>
      <c r="C16" s="32">
        <v>0</v>
      </c>
      <c r="D16" s="32">
        <v>0</v>
      </c>
      <c r="E16" s="32">
        <v>18</v>
      </c>
      <c r="F16" s="32">
        <v>0</v>
      </c>
      <c r="G16" s="32">
        <v>131</v>
      </c>
      <c r="H16" s="32">
        <v>125</v>
      </c>
      <c r="I16" s="35">
        <v>6</v>
      </c>
      <c r="J16" s="35">
        <v>99.8</v>
      </c>
      <c r="K16" s="35">
        <v>100</v>
      </c>
      <c r="L16" s="35">
        <v>1</v>
      </c>
      <c r="M16" s="35">
        <v>0</v>
      </c>
      <c r="N16" s="35">
        <v>0</v>
      </c>
      <c r="O16" s="35">
        <v>0</v>
      </c>
      <c r="P16" s="35">
        <v>6</v>
      </c>
      <c r="Q16" s="36">
        <v>2</v>
      </c>
      <c r="R16" s="21">
        <f t="shared" ref="R16:R22" si="3">(P16+Q16)*100/E16</f>
        <v>44.444444444444443</v>
      </c>
      <c r="S16" s="20"/>
    </row>
    <row r="17" spans="1:19" ht="15.75" x14ac:dyDescent="0.25">
      <c r="A17" s="9" t="s">
        <v>35</v>
      </c>
      <c r="B17" s="22">
        <v>19</v>
      </c>
      <c r="C17" s="32">
        <v>0</v>
      </c>
      <c r="D17" s="32">
        <v>0</v>
      </c>
      <c r="E17" s="32">
        <v>19</v>
      </c>
      <c r="F17" s="32">
        <v>1</v>
      </c>
      <c r="G17" s="32">
        <v>216</v>
      </c>
      <c r="H17" s="32">
        <v>210</v>
      </c>
      <c r="I17" s="35">
        <v>6</v>
      </c>
      <c r="J17" s="35">
        <v>99.9</v>
      </c>
      <c r="K17" s="35">
        <v>94.7</v>
      </c>
      <c r="L17" s="35">
        <v>0</v>
      </c>
      <c r="M17" s="35">
        <v>0</v>
      </c>
      <c r="N17" s="35">
        <v>1</v>
      </c>
      <c r="O17" s="35">
        <v>1</v>
      </c>
      <c r="P17" s="35">
        <v>7</v>
      </c>
      <c r="Q17" s="36">
        <v>0</v>
      </c>
      <c r="R17" s="21">
        <f t="shared" si="3"/>
        <v>36.842105263157897</v>
      </c>
      <c r="S17" s="20"/>
    </row>
    <row r="18" spans="1:19" ht="15.75" x14ac:dyDescent="0.25">
      <c r="A18" s="9" t="s">
        <v>39</v>
      </c>
      <c r="B18" s="22">
        <v>19</v>
      </c>
      <c r="C18" s="32">
        <v>0</v>
      </c>
      <c r="D18" s="32">
        <v>0</v>
      </c>
      <c r="E18" s="32">
        <v>19</v>
      </c>
      <c r="F18" s="32">
        <v>0</v>
      </c>
      <c r="G18" s="32">
        <v>370</v>
      </c>
      <c r="H18" s="32">
        <v>370</v>
      </c>
      <c r="I18" s="35">
        <v>0</v>
      </c>
      <c r="J18" s="35">
        <v>100</v>
      </c>
      <c r="K18" s="35">
        <v>100</v>
      </c>
      <c r="L18" s="35">
        <v>0</v>
      </c>
      <c r="M18" s="35">
        <v>0</v>
      </c>
      <c r="N18" s="35">
        <v>2</v>
      </c>
      <c r="O18" s="35">
        <v>2</v>
      </c>
      <c r="P18" s="35">
        <v>8</v>
      </c>
      <c r="Q18" s="36">
        <v>2</v>
      </c>
      <c r="R18" s="21">
        <f t="shared" si="3"/>
        <v>52.631578947368418</v>
      </c>
      <c r="S18" s="9"/>
    </row>
    <row r="19" spans="1:19" ht="15.75" x14ac:dyDescent="0.25">
      <c r="A19" s="9" t="s">
        <v>40</v>
      </c>
      <c r="B19" s="22">
        <v>16</v>
      </c>
      <c r="C19" s="32">
        <v>0</v>
      </c>
      <c r="D19" s="32">
        <v>1</v>
      </c>
      <c r="E19" s="32">
        <v>15</v>
      </c>
      <c r="F19" s="32">
        <v>3</v>
      </c>
      <c r="G19" s="32">
        <v>146</v>
      </c>
      <c r="H19" s="32">
        <v>140</v>
      </c>
      <c r="I19" s="35">
        <v>6</v>
      </c>
      <c r="J19" s="35">
        <v>99.9</v>
      </c>
      <c r="K19" s="35">
        <v>86.6</v>
      </c>
      <c r="L19" s="35">
        <v>1</v>
      </c>
      <c r="M19" s="35">
        <v>1</v>
      </c>
      <c r="N19" s="35">
        <v>0</v>
      </c>
      <c r="O19" s="35">
        <v>0</v>
      </c>
      <c r="P19" s="35">
        <v>2</v>
      </c>
      <c r="Q19" s="36">
        <v>0</v>
      </c>
      <c r="R19" s="21">
        <f t="shared" si="3"/>
        <v>13.333333333333334</v>
      </c>
      <c r="S19" s="9"/>
    </row>
    <row r="20" spans="1:19" ht="15.75" x14ac:dyDescent="0.25">
      <c r="A20" s="9">
        <v>8</v>
      </c>
      <c r="B20" s="22">
        <v>22</v>
      </c>
      <c r="C20" s="32">
        <v>0</v>
      </c>
      <c r="D20" s="32">
        <v>0</v>
      </c>
      <c r="E20" s="32">
        <v>22</v>
      </c>
      <c r="F20" s="32">
        <v>0</v>
      </c>
      <c r="G20" s="32">
        <v>186</v>
      </c>
      <c r="H20" s="32">
        <v>174</v>
      </c>
      <c r="I20" s="35">
        <v>12</v>
      </c>
      <c r="J20" s="35">
        <v>99.8</v>
      </c>
      <c r="K20" s="35">
        <v>100</v>
      </c>
      <c r="L20" s="35">
        <v>1</v>
      </c>
      <c r="M20" s="35">
        <v>0</v>
      </c>
      <c r="N20" s="35">
        <v>0</v>
      </c>
      <c r="O20" s="35">
        <v>0</v>
      </c>
      <c r="P20" s="35">
        <v>5</v>
      </c>
      <c r="Q20" s="36">
        <v>1</v>
      </c>
      <c r="R20" s="21">
        <f t="shared" si="3"/>
        <v>27.272727272727273</v>
      </c>
      <c r="S20" s="9"/>
    </row>
    <row r="21" spans="1:19" ht="15.75" x14ac:dyDescent="0.25">
      <c r="A21" s="9" t="s">
        <v>41</v>
      </c>
      <c r="B21" s="22">
        <v>19</v>
      </c>
      <c r="C21" s="32">
        <v>0</v>
      </c>
      <c r="D21" s="32">
        <v>0</v>
      </c>
      <c r="E21" s="32">
        <v>19</v>
      </c>
      <c r="F21" s="32">
        <v>0</v>
      </c>
      <c r="G21" s="32">
        <v>408</v>
      </c>
      <c r="H21" s="32">
        <v>396</v>
      </c>
      <c r="I21" s="35">
        <v>12</v>
      </c>
      <c r="J21" s="35">
        <v>99.8</v>
      </c>
      <c r="K21" s="35">
        <v>100</v>
      </c>
      <c r="L21" s="35">
        <v>0</v>
      </c>
      <c r="M21" s="35">
        <v>0</v>
      </c>
      <c r="N21" s="35">
        <v>0</v>
      </c>
      <c r="O21" s="35">
        <v>0</v>
      </c>
      <c r="P21" s="35">
        <v>5</v>
      </c>
      <c r="Q21" s="36">
        <v>3</v>
      </c>
      <c r="R21" s="21">
        <f t="shared" si="3"/>
        <v>42.10526315789474</v>
      </c>
      <c r="S21" s="9"/>
    </row>
    <row r="22" spans="1:19" ht="15.75" x14ac:dyDescent="0.25">
      <c r="A22" s="9" t="s">
        <v>42</v>
      </c>
      <c r="B22" s="22">
        <v>16</v>
      </c>
      <c r="C22" s="32">
        <v>0</v>
      </c>
      <c r="D22" s="32">
        <v>0</v>
      </c>
      <c r="E22" s="32">
        <v>16</v>
      </c>
      <c r="F22" s="32">
        <v>1</v>
      </c>
      <c r="G22" s="32">
        <v>372</v>
      </c>
      <c r="H22" s="32">
        <v>372</v>
      </c>
      <c r="I22" s="35">
        <v>0</v>
      </c>
      <c r="J22" s="35">
        <v>100</v>
      </c>
      <c r="K22" s="35">
        <v>93.8</v>
      </c>
      <c r="L22" s="35">
        <v>2</v>
      </c>
      <c r="M22" s="35">
        <v>0</v>
      </c>
      <c r="N22" s="35">
        <v>1</v>
      </c>
      <c r="O22" s="35">
        <v>0</v>
      </c>
      <c r="P22" s="35">
        <v>4</v>
      </c>
      <c r="Q22" s="36">
        <v>1</v>
      </c>
      <c r="R22" s="21">
        <f t="shared" si="3"/>
        <v>31.25</v>
      </c>
      <c r="S22" s="9"/>
    </row>
    <row r="23" spans="1:19" ht="15.75" x14ac:dyDescent="0.25">
      <c r="A23" s="10" t="s">
        <v>24</v>
      </c>
      <c r="B23" s="11">
        <f t="shared" ref="B23:I23" si="4">SUM(B14:B22)</f>
        <v>166</v>
      </c>
      <c r="C23" s="11">
        <f t="shared" si="4"/>
        <v>0</v>
      </c>
      <c r="D23" s="11">
        <f t="shared" si="4"/>
        <v>1</v>
      </c>
      <c r="E23" s="11">
        <f t="shared" si="4"/>
        <v>165</v>
      </c>
      <c r="F23" s="11">
        <f t="shared" si="4"/>
        <v>5</v>
      </c>
      <c r="G23" s="11">
        <f t="shared" si="4"/>
        <v>1865</v>
      </c>
      <c r="H23" s="11">
        <f t="shared" si="4"/>
        <v>1823</v>
      </c>
      <c r="I23" s="11">
        <f t="shared" si="4"/>
        <v>42</v>
      </c>
      <c r="J23" s="11">
        <f>SUM(J14:J22)/9</f>
        <v>99.911111111111097</v>
      </c>
      <c r="K23" s="11">
        <f>SUM(K14:K22)/9</f>
        <v>97.23333333333332</v>
      </c>
      <c r="L23" s="11">
        <f t="shared" ref="L23:Q23" si="5">SUM(L14:L22)</f>
        <v>9</v>
      </c>
      <c r="M23" s="11">
        <f t="shared" si="5"/>
        <v>2</v>
      </c>
      <c r="N23" s="11">
        <f t="shared" si="5"/>
        <v>5</v>
      </c>
      <c r="O23" s="11">
        <f t="shared" si="5"/>
        <v>8</v>
      </c>
      <c r="P23" s="11">
        <f t="shared" si="5"/>
        <v>49</v>
      </c>
      <c r="Q23" s="11">
        <f t="shared" si="5"/>
        <v>13</v>
      </c>
      <c r="R23" s="28">
        <f t="shared" ref="R23:R26" si="6">(P23+Q23)*100/E23</f>
        <v>37.575757575757578</v>
      </c>
      <c r="S23" s="10"/>
    </row>
    <row r="24" spans="1:19" ht="15.75" x14ac:dyDescent="0.25">
      <c r="A24" s="9">
        <v>10</v>
      </c>
      <c r="B24" s="22">
        <v>14</v>
      </c>
      <c r="C24" s="32">
        <v>0</v>
      </c>
      <c r="D24" s="32">
        <v>0</v>
      </c>
      <c r="E24" s="32">
        <v>14</v>
      </c>
      <c r="F24" s="32">
        <v>0</v>
      </c>
      <c r="G24" s="32">
        <v>114</v>
      </c>
      <c r="H24" s="32">
        <v>102</v>
      </c>
      <c r="I24" s="35">
        <v>12</v>
      </c>
      <c r="J24" s="35">
        <v>99.7</v>
      </c>
      <c r="K24" s="35"/>
      <c r="L24" s="35"/>
      <c r="M24" s="35"/>
      <c r="N24" s="35"/>
      <c r="O24" s="35"/>
      <c r="P24" s="35"/>
      <c r="Q24" s="36"/>
      <c r="R24" s="21">
        <f t="shared" si="6"/>
        <v>0</v>
      </c>
      <c r="S24" s="9"/>
    </row>
    <row r="25" spans="1:19" ht="15.75" x14ac:dyDescent="0.25">
      <c r="A25" s="9">
        <v>11</v>
      </c>
      <c r="B25" s="22">
        <v>13</v>
      </c>
      <c r="C25" s="32">
        <v>0</v>
      </c>
      <c r="D25" s="32">
        <v>0</v>
      </c>
      <c r="E25" s="32">
        <v>13</v>
      </c>
      <c r="F25" s="32">
        <v>0</v>
      </c>
      <c r="G25" s="32">
        <v>168</v>
      </c>
      <c r="H25" s="32">
        <v>150</v>
      </c>
      <c r="I25" s="35">
        <v>18</v>
      </c>
      <c r="J25" s="35">
        <v>99.4</v>
      </c>
      <c r="K25" s="35"/>
      <c r="L25" s="35"/>
      <c r="M25" s="35"/>
      <c r="N25" s="35"/>
      <c r="O25" s="35"/>
      <c r="P25" s="35"/>
      <c r="Q25" s="36"/>
      <c r="R25" s="21">
        <f t="shared" si="6"/>
        <v>0</v>
      </c>
      <c r="S25" s="9"/>
    </row>
    <row r="26" spans="1:19" ht="15.75" x14ac:dyDescent="0.25">
      <c r="A26" s="10" t="s">
        <v>24</v>
      </c>
      <c r="B26" s="11">
        <f>SUM(B24:B25)</f>
        <v>27</v>
      </c>
      <c r="C26" s="11">
        <f t="shared" ref="C26" si="7">SUM(C24:C25)</f>
        <v>0</v>
      </c>
      <c r="D26" s="11">
        <f t="shared" ref="D26" si="8">SUM(D24:D25)</f>
        <v>0</v>
      </c>
      <c r="E26" s="11">
        <f t="shared" ref="E26" si="9">SUM(E24:E25)</f>
        <v>27</v>
      </c>
      <c r="F26" s="11"/>
      <c r="G26" s="11">
        <f>SUM(G24:G25)</f>
        <v>282</v>
      </c>
      <c r="H26" s="11">
        <f>SUM(H24:H25)</f>
        <v>252</v>
      </c>
      <c r="I26" s="11">
        <f t="shared" ref="I26" si="10">G26-H26</f>
        <v>30</v>
      </c>
      <c r="J26" s="11">
        <f>SUM(J24:J25)/2</f>
        <v>99.550000000000011</v>
      </c>
      <c r="K26" s="11"/>
      <c r="L26" s="11"/>
      <c r="M26" s="11"/>
      <c r="N26" s="11"/>
      <c r="O26" s="11"/>
      <c r="P26" s="11"/>
      <c r="Q26" s="11"/>
      <c r="R26" s="28">
        <f t="shared" si="6"/>
        <v>0</v>
      </c>
      <c r="S26" s="10"/>
    </row>
    <row r="27" spans="1:19" ht="15.75" x14ac:dyDescent="0.25">
      <c r="A27" s="13" t="s">
        <v>27</v>
      </c>
      <c r="B27" s="11">
        <f t="shared" ref="B27:I27" si="11">B13+B23+B26</f>
        <v>335</v>
      </c>
      <c r="C27" s="11">
        <f t="shared" si="11"/>
        <v>1</v>
      </c>
      <c r="D27" s="11">
        <f t="shared" si="11"/>
        <v>2</v>
      </c>
      <c r="E27" s="11">
        <f t="shared" si="11"/>
        <v>334</v>
      </c>
      <c r="F27" s="11">
        <f t="shared" si="11"/>
        <v>5</v>
      </c>
      <c r="G27" s="11">
        <f t="shared" si="11"/>
        <v>2602</v>
      </c>
      <c r="H27" s="11">
        <f t="shared" si="11"/>
        <v>2530</v>
      </c>
      <c r="I27" s="11">
        <f t="shared" si="11"/>
        <v>72</v>
      </c>
      <c r="J27" s="15">
        <f>(J13+J23+J26)/3</f>
        <v>99.82037037037037</v>
      </c>
      <c r="K27" s="15">
        <f>(K13+K23+K26)/2</f>
        <v>98.61666666666666</v>
      </c>
      <c r="L27" s="11">
        <f t="shared" ref="L27:Q27" si="12">L13+L23+L26</f>
        <v>11</v>
      </c>
      <c r="M27" s="11">
        <f t="shared" si="12"/>
        <v>4</v>
      </c>
      <c r="N27" s="11">
        <f t="shared" si="12"/>
        <v>8</v>
      </c>
      <c r="O27" s="11">
        <f t="shared" si="12"/>
        <v>18</v>
      </c>
      <c r="P27" s="11">
        <f t="shared" si="12"/>
        <v>82</v>
      </c>
      <c r="Q27" s="11">
        <f t="shared" si="12"/>
        <v>25</v>
      </c>
      <c r="R27" s="25">
        <f>100*(P27+Q27)/L30</f>
        <v>40.074906367041201</v>
      </c>
      <c r="S27" s="13"/>
    </row>
    <row r="28" spans="1:19" x14ac:dyDescent="0.25">
      <c r="P28">
        <v>106</v>
      </c>
    </row>
    <row r="30" spans="1:19" x14ac:dyDescent="0.25">
      <c r="J30" t="s">
        <v>44</v>
      </c>
      <c r="L30">
        <v>267</v>
      </c>
    </row>
    <row r="33" spans="1:19" ht="15.75" x14ac:dyDescent="0.25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1:19" ht="15.75" x14ac:dyDescent="0.25">
      <c r="B34" s="8"/>
    </row>
    <row r="35" spans="1:19" ht="15.75" x14ac:dyDescent="0.25">
      <c r="C35" s="8"/>
    </row>
    <row r="36" spans="1:19" x14ac:dyDescent="0.25">
      <c r="A36" s="14"/>
      <c r="B36" s="1"/>
      <c r="C36" s="1"/>
      <c r="D36" s="1"/>
      <c r="E36" s="1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"/>
    </row>
    <row r="37" spans="1:19" x14ac:dyDescent="0.25">
      <c r="A37" s="4"/>
      <c r="B37" s="5"/>
      <c r="C37" s="5"/>
      <c r="D37" s="5"/>
      <c r="E37" s="5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5"/>
      <c r="S37" s="5"/>
    </row>
    <row r="38" spans="1:19" ht="15.75" x14ac:dyDescent="0.25">
      <c r="A38" s="16"/>
      <c r="B38" s="29"/>
      <c r="C38" s="29"/>
      <c r="D38" s="29"/>
      <c r="E38" s="29"/>
      <c r="F38" s="30"/>
      <c r="G38" s="31"/>
      <c r="H38" s="31"/>
      <c r="I38" s="31"/>
      <c r="J38" s="38"/>
      <c r="K38" s="31"/>
      <c r="L38" s="31"/>
      <c r="M38" s="31"/>
      <c r="N38" s="31"/>
      <c r="O38" s="31"/>
      <c r="P38" s="31"/>
      <c r="Q38" s="31"/>
      <c r="R38" s="17"/>
      <c r="S38" s="22"/>
    </row>
    <row r="39" spans="1:19" ht="15.75" x14ac:dyDescent="0.25">
      <c r="A39" s="16"/>
      <c r="B39" s="29"/>
      <c r="C39" s="29"/>
      <c r="D39" s="29"/>
      <c r="E39" s="29"/>
      <c r="F39" s="30"/>
      <c r="G39" s="31"/>
      <c r="H39" s="31"/>
      <c r="I39" s="31"/>
      <c r="J39" s="38"/>
      <c r="K39" s="31"/>
      <c r="L39" s="31"/>
      <c r="M39" s="31"/>
      <c r="N39" s="31"/>
      <c r="O39" s="31"/>
      <c r="P39" s="31"/>
      <c r="Q39" s="31"/>
      <c r="R39" s="21"/>
      <c r="S39" s="20"/>
    </row>
    <row r="40" spans="1:19" ht="15.75" x14ac:dyDescent="0.25">
      <c r="A40" s="16"/>
      <c r="B40" s="29"/>
      <c r="C40" s="29"/>
      <c r="D40" s="29"/>
      <c r="E40" s="29"/>
      <c r="F40" s="29"/>
      <c r="G40" s="29"/>
      <c r="H40" s="29"/>
      <c r="I40" s="29"/>
      <c r="J40" s="39"/>
      <c r="K40" s="29"/>
      <c r="L40" s="29"/>
      <c r="M40" s="29"/>
      <c r="N40" s="29"/>
      <c r="O40" s="29"/>
      <c r="P40" s="29"/>
      <c r="Q40" s="31"/>
      <c r="R40" s="21"/>
      <c r="S40" s="19"/>
    </row>
    <row r="41" spans="1:19" ht="15.75" x14ac:dyDescent="0.25">
      <c r="A41" s="16"/>
      <c r="B41" s="32"/>
      <c r="C41" s="32"/>
      <c r="D41" s="32"/>
      <c r="E41" s="32"/>
      <c r="F41" s="32"/>
      <c r="G41" s="29"/>
      <c r="H41" s="29"/>
      <c r="I41" s="32"/>
      <c r="J41" s="40"/>
      <c r="K41" s="32"/>
      <c r="L41" s="32"/>
      <c r="M41" s="32"/>
      <c r="N41" s="32"/>
      <c r="O41" s="32"/>
      <c r="P41" s="32"/>
      <c r="Q41" s="34"/>
      <c r="R41" s="21"/>
      <c r="S41" s="20"/>
    </row>
    <row r="42" spans="1:19" ht="15.75" x14ac:dyDescent="0.25">
      <c r="A42" s="16"/>
      <c r="B42" s="32"/>
      <c r="C42" s="32"/>
      <c r="D42" s="32"/>
      <c r="E42" s="32"/>
      <c r="F42" s="32"/>
      <c r="G42" s="32"/>
      <c r="H42" s="32"/>
      <c r="I42" s="32"/>
      <c r="J42" s="40"/>
      <c r="K42" s="32"/>
      <c r="L42" s="32"/>
      <c r="M42" s="32"/>
      <c r="N42" s="32"/>
      <c r="O42" s="32"/>
      <c r="P42" s="32"/>
      <c r="Q42" s="34"/>
      <c r="R42" s="21"/>
      <c r="S42" s="20"/>
    </row>
    <row r="43" spans="1:19" ht="15.75" x14ac:dyDescent="0.25">
      <c r="A43" s="16"/>
      <c r="B43" s="32"/>
      <c r="C43" s="32"/>
      <c r="D43" s="32"/>
      <c r="E43" s="32"/>
      <c r="F43" s="32"/>
      <c r="G43" s="32"/>
      <c r="H43" s="32"/>
      <c r="I43" s="32"/>
      <c r="J43" s="40"/>
      <c r="K43" s="35"/>
      <c r="L43" s="35"/>
      <c r="M43" s="35"/>
      <c r="N43" s="35"/>
      <c r="O43" s="35"/>
      <c r="P43" s="35"/>
      <c r="Q43" s="36"/>
      <c r="R43" s="21"/>
      <c r="S43" s="20"/>
    </row>
    <row r="44" spans="1:19" ht="15.75" x14ac:dyDescent="0.25">
      <c r="A44" s="16"/>
      <c r="B44" s="32"/>
      <c r="C44" s="32"/>
      <c r="D44" s="32"/>
      <c r="E44" s="32"/>
      <c r="F44" s="32"/>
      <c r="G44" s="32"/>
      <c r="H44" s="32"/>
      <c r="I44" s="32"/>
      <c r="J44" s="40"/>
      <c r="K44" s="32"/>
      <c r="L44" s="32"/>
      <c r="M44" s="32"/>
      <c r="N44" s="32"/>
      <c r="O44" s="32"/>
      <c r="P44" s="32"/>
      <c r="Q44" s="34"/>
      <c r="R44" s="21"/>
      <c r="S44" s="20"/>
    </row>
    <row r="45" spans="1:19" ht="15.75" x14ac:dyDescent="0.25">
      <c r="A45" s="16"/>
      <c r="B45" s="19"/>
      <c r="C45" s="23"/>
      <c r="D45" s="23"/>
      <c r="E45" s="19"/>
      <c r="F45" s="23"/>
      <c r="G45" s="19"/>
      <c r="H45" s="19"/>
      <c r="I45" s="19"/>
      <c r="J45" s="24"/>
      <c r="K45" s="19"/>
      <c r="L45" s="19"/>
      <c r="M45" s="19"/>
      <c r="N45" s="19"/>
      <c r="O45" s="19"/>
      <c r="P45" s="19"/>
      <c r="Q45" s="19"/>
      <c r="R45" s="25"/>
      <c r="S45" s="19"/>
    </row>
    <row r="46" spans="1:19" ht="15.75" x14ac:dyDescent="0.25">
      <c r="A46" s="9"/>
      <c r="B46" s="20"/>
      <c r="C46" s="12"/>
      <c r="D46" s="12"/>
      <c r="E46" s="20"/>
      <c r="F46" s="18"/>
      <c r="G46" s="12"/>
      <c r="H46" s="12"/>
      <c r="I46" s="12"/>
      <c r="J46" s="12"/>
      <c r="K46" s="26"/>
      <c r="L46" s="27"/>
      <c r="M46" s="27"/>
      <c r="N46" s="27"/>
      <c r="O46" s="27"/>
      <c r="P46" s="27"/>
      <c r="Q46" s="27"/>
      <c r="R46" s="21"/>
      <c r="S46" s="20"/>
    </row>
    <row r="47" spans="1:19" ht="15.75" x14ac:dyDescent="0.25">
      <c r="A47" s="9"/>
      <c r="B47" s="20"/>
      <c r="C47" s="12"/>
      <c r="D47" s="12"/>
      <c r="E47" s="20"/>
      <c r="F47" s="18"/>
      <c r="G47" s="12"/>
      <c r="H47" s="12"/>
      <c r="I47" s="12"/>
      <c r="J47" s="12"/>
      <c r="K47" s="26"/>
      <c r="L47" s="27"/>
      <c r="M47" s="27"/>
      <c r="N47" s="27"/>
      <c r="O47" s="27"/>
      <c r="P47" s="27"/>
      <c r="Q47" s="27"/>
      <c r="R47" s="21"/>
      <c r="S47" s="20"/>
    </row>
    <row r="48" spans="1:19" ht="15.75" x14ac:dyDescent="0.25">
      <c r="A48" s="9"/>
      <c r="B48" s="20"/>
      <c r="C48" s="12"/>
      <c r="D48" s="12"/>
      <c r="E48" s="20"/>
      <c r="F48" s="18"/>
      <c r="G48" s="12"/>
      <c r="H48" s="12"/>
      <c r="I48" s="12"/>
      <c r="J48" s="12"/>
      <c r="K48" s="26"/>
      <c r="L48" s="27"/>
      <c r="M48" s="27"/>
      <c r="N48" s="27"/>
      <c r="O48" s="27"/>
      <c r="P48" s="27"/>
      <c r="Q48" s="27"/>
      <c r="R48" s="21"/>
      <c r="S48" s="20"/>
    </row>
    <row r="49" spans="1:19" ht="15.75" x14ac:dyDescent="0.25">
      <c r="A49" s="9"/>
      <c r="B49" s="20"/>
      <c r="C49" s="12"/>
      <c r="D49" s="12"/>
      <c r="E49" s="20"/>
      <c r="F49" s="18"/>
      <c r="G49" s="12"/>
      <c r="H49" s="12"/>
      <c r="I49" s="12"/>
      <c r="J49" s="12"/>
      <c r="K49" s="26"/>
      <c r="L49" s="27"/>
      <c r="M49" s="27"/>
      <c r="N49" s="27"/>
      <c r="O49" s="27"/>
      <c r="P49" s="27"/>
      <c r="Q49" s="27"/>
      <c r="R49" s="21"/>
      <c r="S49" s="20"/>
    </row>
    <row r="50" spans="1:19" ht="15.75" x14ac:dyDescent="0.25">
      <c r="A50" s="9"/>
      <c r="B50" s="20"/>
      <c r="C50" s="12"/>
      <c r="D50" s="12"/>
      <c r="E50" s="20"/>
      <c r="F50" s="18"/>
      <c r="G50" s="12"/>
      <c r="H50" s="12"/>
      <c r="I50" s="12"/>
      <c r="J50" s="12"/>
      <c r="K50" s="26"/>
      <c r="L50" s="27"/>
      <c r="M50" s="27"/>
      <c r="N50" s="27"/>
      <c r="O50" s="27"/>
      <c r="P50" s="27"/>
      <c r="Q50" s="27"/>
      <c r="R50" s="21"/>
      <c r="S50" s="9"/>
    </row>
    <row r="51" spans="1:19" ht="15.75" x14ac:dyDescent="0.25">
      <c r="A51" s="9"/>
      <c r="B51" s="20"/>
      <c r="C51" s="12"/>
      <c r="D51" s="12"/>
      <c r="E51" s="20"/>
      <c r="F51" s="18"/>
      <c r="G51" s="12"/>
      <c r="H51" s="12"/>
      <c r="I51" s="12"/>
      <c r="J51" s="12"/>
      <c r="K51" s="26"/>
      <c r="L51" s="27"/>
      <c r="M51" s="27"/>
      <c r="N51" s="27"/>
      <c r="O51" s="27"/>
      <c r="P51" s="27"/>
      <c r="Q51" s="27"/>
      <c r="R51" s="21"/>
      <c r="S51" s="9"/>
    </row>
    <row r="52" spans="1:19" ht="15.75" x14ac:dyDescent="0.25">
      <c r="A52" s="9"/>
      <c r="B52" s="20"/>
      <c r="C52" s="12"/>
      <c r="D52" s="12"/>
      <c r="E52" s="20"/>
      <c r="F52" s="18"/>
      <c r="G52" s="12"/>
      <c r="H52" s="12"/>
      <c r="I52" s="12"/>
      <c r="J52" s="12"/>
      <c r="K52" s="26"/>
      <c r="L52" s="27"/>
      <c r="M52" s="27"/>
      <c r="N52" s="27"/>
      <c r="O52" s="27"/>
      <c r="P52" s="27"/>
      <c r="Q52" s="27"/>
      <c r="R52" s="21"/>
      <c r="S52" s="9"/>
    </row>
    <row r="53" spans="1:19" ht="15.75" x14ac:dyDescent="0.2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8"/>
      <c r="S53" s="10"/>
    </row>
    <row r="54" spans="1:19" ht="15.75" x14ac:dyDescent="0.25">
      <c r="A54" s="9"/>
      <c r="B54" s="12"/>
      <c r="C54" s="12"/>
      <c r="D54" s="12"/>
      <c r="E54" s="12"/>
      <c r="F54" s="26"/>
      <c r="G54" s="12"/>
      <c r="H54" s="12"/>
      <c r="I54" s="12"/>
      <c r="J54" s="12"/>
      <c r="K54" s="26"/>
      <c r="L54" s="12"/>
      <c r="M54" s="12"/>
      <c r="N54" s="12"/>
      <c r="O54" s="12"/>
      <c r="P54" s="12"/>
      <c r="Q54" s="12"/>
      <c r="R54" s="21"/>
      <c r="S54" s="9"/>
    </row>
    <row r="55" spans="1:19" ht="15.75" x14ac:dyDescent="0.25">
      <c r="A55" s="9"/>
      <c r="B55" s="12"/>
      <c r="C55" s="12"/>
      <c r="D55" s="12"/>
      <c r="E55" s="12"/>
      <c r="F55" s="26"/>
      <c r="G55" s="12"/>
      <c r="H55" s="12"/>
      <c r="I55" s="37"/>
      <c r="J55" s="12"/>
      <c r="K55" s="26"/>
      <c r="L55" s="12"/>
      <c r="M55" s="12"/>
      <c r="N55" s="12"/>
      <c r="O55" s="12"/>
      <c r="P55" s="12"/>
      <c r="Q55" s="12"/>
      <c r="R55" s="21"/>
      <c r="S55" s="9"/>
    </row>
    <row r="56" spans="1:19" ht="15.75" x14ac:dyDescent="0.2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28"/>
      <c r="S56" s="10"/>
    </row>
    <row r="57" spans="1:19" ht="15.75" x14ac:dyDescent="0.25">
      <c r="A57" s="13"/>
      <c r="B57" s="11"/>
      <c r="C57" s="11"/>
      <c r="D57" s="11"/>
      <c r="E57" s="11"/>
      <c r="F57" s="11"/>
      <c r="G57" s="11"/>
      <c r="H57" s="11"/>
      <c r="I57" s="11"/>
      <c r="J57" s="15"/>
      <c r="K57" s="15"/>
      <c r="L57" s="11"/>
      <c r="M57" s="11"/>
      <c r="N57" s="11"/>
      <c r="O57" s="11"/>
      <c r="P57" s="11"/>
      <c r="Q57" s="11"/>
      <c r="R57" s="25"/>
      <c r="S57" s="13"/>
    </row>
  </sheetData>
  <mergeCells count="2">
    <mergeCell ref="B1:O1"/>
    <mergeCell ref="B33:O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Завуч</cp:lastModifiedBy>
  <cp:lastPrinted>2019-10-26T12:04:38Z</cp:lastPrinted>
  <dcterms:created xsi:type="dcterms:W3CDTF">2014-01-03T06:24:07Z</dcterms:created>
  <dcterms:modified xsi:type="dcterms:W3CDTF">2020-02-26T10:56:09Z</dcterms:modified>
</cp:coreProperties>
</file>