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60" windowWidth="15600" windowHeight="7410"/>
  </bookViews>
  <sheets>
    <sheet name="Лист1" sheetId="1" r:id="rId1"/>
    <sheet name="Лист2" sheetId="2" r:id="rId2"/>
    <sheet name="Лист3" sheetId="3" r:id="rId3"/>
  </sheets>
  <calcPr calcId="144525"/>
  <fileRecoveryPr autoRecover="0"/>
</workbook>
</file>

<file path=xl/calcChain.xml><?xml version="1.0" encoding="utf-8"?>
<calcChain xmlns="http://schemas.openxmlformats.org/spreadsheetml/2006/main">
  <c r="Q26" i="1" l="1"/>
  <c r="P26" i="1"/>
  <c r="O26" i="1"/>
  <c r="N26" i="1"/>
  <c r="M26" i="1"/>
  <c r="L26" i="1"/>
  <c r="K26" i="1"/>
  <c r="J26" i="1"/>
  <c r="H26" i="1"/>
  <c r="G26" i="1"/>
  <c r="E26" i="1"/>
  <c r="D26" i="1"/>
  <c r="C26" i="1"/>
  <c r="B26" i="1"/>
  <c r="Q23" i="1"/>
  <c r="P23" i="1"/>
  <c r="O23" i="1"/>
  <c r="N23" i="1"/>
  <c r="M23" i="1"/>
  <c r="L23" i="1"/>
  <c r="K23" i="1"/>
  <c r="I23" i="1"/>
  <c r="H23" i="1"/>
  <c r="G23" i="1"/>
  <c r="F23" i="1"/>
  <c r="E23" i="1"/>
  <c r="D23" i="1"/>
  <c r="C23" i="1"/>
  <c r="B23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27" i="1" l="1"/>
  <c r="B27" i="1"/>
  <c r="O27" i="1"/>
  <c r="E27" i="1"/>
  <c r="M27" i="1"/>
  <c r="L27" i="1"/>
  <c r="P27" i="1"/>
  <c r="N27" i="1"/>
  <c r="K27" i="1"/>
  <c r="H27" i="1"/>
  <c r="F27" i="1"/>
  <c r="I26" i="1"/>
  <c r="I27" i="1" s="1"/>
  <c r="G27" i="1"/>
  <c r="D27" i="1"/>
  <c r="C27" i="1"/>
  <c r="R23" i="1"/>
  <c r="R26" i="1"/>
  <c r="R14" i="1"/>
  <c r="R27" i="1" l="1"/>
</calcChain>
</file>

<file path=xl/sharedStrings.xml><?xml version="1.0" encoding="utf-8"?>
<sst xmlns="http://schemas.openxmlformats.org/spreadsheetml/2006/main" count="52" uniqueCount="46">
  <si>
    <t>классы</t>
  </si>
  <si>
    <t xml:space="preserve">кол. </t>
  </si>
  <si>
    <t>приб.</t>
  </si>
  <si>
    <t xml:space="preserve">выб. </t>
  </si>
  <si>
    <t xml:space="preserve">на день </t>
  </si>
  <si>
    <t>неусп</t>
  </si>
  <si>
    <t xml:space="preserve">всего </t>
  </si>
  <si>
    <t xml:space="preserve">по </t>
  </si>
  <si>
    <t xml:space="preserve">без </t>
  </si>
  <si>
    <t>% пос.</t>
  </si>
  <si>
    <t>% усп</t>
  </si>
  <si>
    <t>с одн</t>
  </si>
  <si>
    <t>с дв</t>
  </si>
  <si>
    <t>"4 и 5"</t>
  </si>
  <si>
    <t>"5"</t>
  </si>
  <si>
    <t>% кач</t>
  </si>
  <si>
    <t>прим.</t>
  </si>
  <si>
    <t>учащ</t>
  </si>
  <si>
    <t>отчета</t>
  </si>
  <si>
    <t>проп</t>
  </si>
  <si>
    <t>уваж</t>
  </si>
  <si>
    <t>прич</t>
  </si>
  <si>
    <t>"3"</t>
  </si>
  <si>
    <t>"4"</t>
  </si>
  <si>
    <t>итого</t>
  </si>
  <si>
    <t>ОТЧЕТ</t>
  </si>
  <si>
    <t>МКОУ СОШ с.п.Нижний Черек об успеваемости и посещаемости</t>
  </si>
  <si>
    <t>по школе</t>
  </si>
  <si>
    <t>1А</t>
  </si>
  <si>
    <t>1Б</t>
  </si>
  <si>
    <t>2А</t>
  </si>
  <si>
    <t>2Б</t>
  </si>
  <si>
    <t>6А</t>
  </si>
  <si>
    <t>6Б</t>
  </si>
  <si>
    <t>3А</t>
  </si>
  <si>
    <t>3Б</t>
  </si>
  <si>
    <t>7А</t>
  </si>
  <si>
    <t>7Б</t>
  </si>
  <si>
    <t>1 на дому</t>
  </si>
  <si>
    <t>Аттестованы</t>
  </si>
  <si>
    <t xml:space="preserve">              дней</t>
  </si>
  <si>
    <t>8А</t>
  </si>
  <si>
    <t>8Б</t>
  </si>
  <si>
    <t>4А</t>
  </si>
  <si>
    <t>4Б</t>
  </si>
  <si>
    <t xml:space="preserve">       учащихся за 1 полугодие 2020-2021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</si>
</sst>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Arial Cyr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0" xfId="0" applyFont="1" applyAlignment="1"/>
    <xf numFmtId="0" fontId="3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7" xfId="0" applyFont="1" applyBorder="1"/>
    <xf numFmtId="0" fontId="0" fillId="0" borderId="1" xfId="0" applyBorder="1"/>
    <xf numFmtId="0" fontId="5" fillId="0" borderId="7" xfId="0" applyFont="1" applyBorder="1" applyAlignment="1">
      <alignment horizontal="left"/>
    </xf>
    <xf numFmtId="0" fontId="5" fillId="0" borderId="4" xfId="0" applyFont="1" applyBorder="1"/>
    <xf numFmtId="0" fontId="6" fillId="0" borderId="7" xfId="0" applyFont="1" applyBorder="1"/>
    <xf numFmtId="0" fontId="3" fillId="0" borderId="7" xfId="0" applyFont="1" applyBorder="1"/>
    <xf numFmtId="164" fontId="5" fillId="0" borderId="4" xfId="0" applyNumberFormat="1" applyFont="1" applyBorder="1"/>
    <xf numFmtId="0" fontId="5" fillId="0" borderId="7" xfId="0" applyFont="1" applyBorder="1"/>
    <xf numFmtId="0" fontId="6" fillId="0" borderId="7" xfId="0" applyFont="1" applyBorder="1" applyAlignment="1">
      <alignment horizontal="right"/>
    </xf>
    <xf numFmtId="164" fontId="6" fillId="0" borderId="7" xfId="0" applyNumberFormat="1" applyFont="1" applyBorder="1"/>
    <xf numFmtId="164" fontId="6" fillId="0" borderId="4" xfId="0" applyNumberFormat="1" applyFont="1" applyBorder="1"/>
    <xf numFmtId="164" fontId="6" fillId="0" borderId="4" xfId="0" applyNumberFormat="1" applyFont="1" applyBorder="1" applyAlignment="1">
      <alignment horizontal="right"/>
    </xf>
    <xf numFmtId="1" fontId="7" fillId="0" borderId="4" xfId="0" applyNumberFormat="1" applyFont="1" applyBorder="1"/>
    <xf numFmtId="0" fontId="8" fillId="0" borderId="7" xfId="0" applyFont="1" applyBorder="1"/>
    <xf numFmtId="164" fontId="7" fillId="0" borderId="1" xfId="0" applyNumberFormat="1" applyFont="1" applyBorder="1"/>
    <xf numFmtId="0" fontId="4" fillId="0" borderId="7" xfId="0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1" fontId="7" fillId="0" borderId="7" xfId="0" applyNumberFormat="1" applyFont="1" applyBorder="1"/>
    <xf numFmtId="0" fontId="7" fillId="0" borderId="8" xfId="0" applyFont="1" applyBorder="1"/>
    <xf numFmtId="0" fontId="7" fillId="0" borderId="1" xfId="0" applyFont="1" applyBorder="1"/>
    <xf numFmtId="0" fontId="7" fillId="0" borderId="3" xfId="0" applyFont="1" applyBorder="1"/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5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A13" zoomScale="110" zoomScaleNormal="110" workbookViewId="0">
      <selection activeCell="P30" sqref="P30"/>
    </sheetView>
  </sheetViews>
  <sheetFormatPr defaultRowHeight="15" x14ac:dyDescent="0.25"/>
  <cols>
    <col min="1" max="1" width="5.85546875" customWidth="1"/>
    <col min="2" max="2" width="6.140625" customWidth="1"/>
    <col min="3" max="3" width="5" customWidth="1"/>
    <col min="4" max="4" width="4" customWidth="1"/>
    <col min="5" max="5" width="5.140625" customWidth="1"/>
    <col min="6" max="6" width="6.28515625" customWidth="1"/>
    <col min="7" max="7" width="7.5703125" customWidth="1"/>
    <col min="8" max="8" width="8" customWidth="1"/>
    <col min="9" max="9" width="5.7109375" customWidth="1"/>
    <col min="10" max="10" width="6.7109375" customWidth="1"/>
    <col min="11" max="11" width="6.42578125" customWidth="1"/>
    <col min="12" max="12" width="4.5703125" customWidth="1"/>
    <col min="13" max="13" width="4.85546875" customWidth="1"/>
    <col min="14" max="14" width="4.5703125" customWidth="1"/>
    <col min="15" max="15" width="5.28515625" customWidth="1"/>
    <col min="16" max="16" width="6.140625" customWidth="1"/>
    <col min="17" max="17" width="4.42578125" customWidth="1"/>
    <col min="18" max="18" width="6.85546875" customWidth="1"/>
    <col min="19" max="19" width="12.5703125" customWidth="1"/>
  </cols>
  <sheetData>
    <row r="1" spans="1:19" ht="15.75" x14ac:dyDescent="0.25">
      <c r="B1" s="37"/>
      <c r="C1" s="37"/>
      <c r="D1" s="37"/>
      <c r="E1" s="37"/>
      <c r="F1" s="37"/>
      <c r="G1" s="37" t="s">
        <v>25</v>
      </c>
      <c r="H1" s="37"/>
      <c r="I1" s="37"/>
      <c r="J1" s="37"/>
      <c r="K1" s="37"/>
      <c r="L1" s="37"/>
      <c r="M1" s="37"/>
      <c r="N1" s="37"/>
      <c r="O1" s="37"/>
      <c r="S1" t="s">
        <v>40</v>
      </c>
    </row>
    <row r="2" spans="1:19" ht="15.75" x14ac:dyDescent="0.25">
      <c r="B2" s="8" t="s">
        <v>26</v>
      </c>
    </row>
    <row r="3" spans="1:19" ht="15.75" x14ac:dyDescent="0.25">
      <c r="C3" s="8" t="s">
        <v>45</v>
      </c>
    </row>
    <row r="4" spans="1:19" x14ac:dyDescent="0.25">
      <c r="A4" s="12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2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11</v>
      </c>
      <c r="O4" s="3" t="s">
        <v>12</v>
      </c>
      <c r="P4" s="3" t="s">
        <v>13</v>
      </c>
      <c r="Q4" s="3" t="s">
        <v>14</v>
      </c>
      <c r="R4" s="3" t="s">
        <v>15</v>
      </c>
      <c r="S4" s="1" t="s">
        <v>16</v>
      </c>
    </row>
    <row r="5" spans="1:19" x14ac:dyDescent="0.25">
      <c r="A5" s="4"/>
      <c r="B5" s="5" t="s">
        <v>17</v>
      </c>
      <c r="C5" s="5"/>
      <c r="D5" s="5"/>
      <c r="E5" s="5" t="s">
        <v>18</v>
      </c>
      <c r="F5" s="6"/>
      <c r="G5" s="7" t="s">
        <v>19</v>
      </c>
      <c r="H5" s="7" t="s">
        <v>20</v>
      </c>
      <c r="I5" s="7" t="s">
        <v>21</v>
      </c>
      <c r="J5" s="7"/>
      <c r="K5" s="7"/>
      <c r="L5" s="7" t="s">
        <v>22</v>
      </c>
      <c r="M5" s="7" t="s">
        <v>22</v>
      </c>
      <c r="N5" s="7" t="s">
        <v>23</v>
      </c>
      <c r="O5" s="7" t="s">
        <v>23</v>
      </c>
      <c r="P5" s="7"/>
      <c r="Q5" s="7"/>
      <c r="R5" s="5"/>
      <c r="S5" s="5"/>
    </row>
    <row r="6" spans="1:19" ht="15.75" x14ac:dyDescent="0.25">
      <c r="A6" s="13" t="s">
        <v>28</v>
      </c>
      <c r="B6" s="28"/>
      <c r="C6" s="28"/>
      <c r="D6" s="28"/>
      <c r="E6" s="28"/>
      <c r="F6" s="29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14"/>
      <c r="S6" s="24"/>
    </row>
    <row r="7" spans="1:19" ht="15.75" x14ac:dyDescent="0.25">
      <c r="A7" s="13" t="s">
        <v>29</v>
      </c>
      <c r="B7" s="28"/>
      <c r="C7" s="28"/>
      <c r="D7" s="28"/>
      <c r="E7" s="28"/>
      <c r="F7" s="29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14"/>
      <c r="S7" s="16"/>
    </row>
    <row r="8" spans="1:19" ht="15.75" x14ac:dyDescent="0.25">
      <c r="A8" s="13" t="s">
        <v>30</v>
      </c>
      <c r="B8" s="28"/>
      <c r="C8" s="28"/>
      <c r="D8" s="28"/>
      <c r="E8" s="28"/>
      <c r="F8" s="28"/>
      <c r="G8" s="28"/>
      <c r="H8" s="28"/>
      <c r="I8" s="28"/>
      <c r="J8" s="23"/>
      <c r="K8" s="28"/>
      <c r="L8" s="28"/>
      <c r="M8" s="28"/>
      <c r="N8" s="28"/>
      <c r="O8" s="28"/>
      <c r="P8" s="28"/>
      <c r="Q8" s="30"/>
      <c r="R8" s="17"/>
      <c r="S8" s="24"/>
    </row>
    <row r="9" spans="1:19" ht="15.75" x14ac:dyDescent="0.25">
      <c r="A9" s="13" t="s">
        <v>31</v>
      </c>
      <c r="B9" s="31"/>
      <c r="C9" s="31"/>
      <c r="D9" s="31"/>
      <c r="E9" s="31"/>
      <c r="F9" s="31"/>
      <c r="G9" s="28"/>
      <c r="H9" s="28"/>
      <c r="I9" s="31"/>
      <c r="J9" s="32"/>
      <c r="K9" s="31"/>
      <c r="L9" s="31"/>
      <c r="M9" s="31"/>
      <c r="N9" s="31"/>
      <c r="O9" s="31"/>
      <c r="P9" s="31"/>
      <c r="Q9" s="33"/>
      <c r="R9" s="17"/>
      <c r="S9" s="24"/>
    </row>
    <row r="10" spans="1:19" ht="15.75" x14ac:dyDescent="0.25">
      <c r="A10" s="13" t="s">
        <v>34</v>
      </c>
      <c r="B10" s="31"/>
      <c r="C10" s="31"/>
      <c r="D10" s="31"/>
      <c r="E10" s="31"/>
      <c r="F10" s="31"/>
      <c r="G10" s="31"/>
      <c r="H10" s="31"/>
      <c r="I10" s="31"/>
      <c r="J10" s="32"/>
      <c r="K10" s="31"/>
      <c r="L10" s="31"/>
      <c r="M10" s="31"/>
      <c r="N10" s="31"/>
      <c r="O10" s="31"/>
      <c r="P10" s="31"/>
      <c r="Q10" s="33"/>
      <c r="R10" s="17"/>
      <c r="S10" s="16"/>
    </row>
    <row r="11" spans="1:19" ht="15.75" x14ac:dyDescent="0.25">
      <c r="A11" s="13" t="s">
        <v>35</v>
      </c>
      <c r="B11" s="31"/>
      <c r="C11" s="31"/>
      <c r="D11" s="31"/>
      <c r="E11" s="31"/>
      <c r="F11" s="31"/>
      <c r="G11" s="31"/>
      <c r="H11" s="31"/>
      <c r="I11" s="34"/>
      <c r="J11" s="34"/>
      <c r="K11" s="34"/>
      <c r="L11" s="34"/>
      <c r="M11" s="34"/>
      <c r="N11" s="34"/>
      <c r="O11" s="34"/>
      <c r="P11" s="34"/>
      <c r="Q11" s="35"/>
      <c r="R11" s="17"/>
      <c r="S11" s="24"/>
    </row>
    <row r="12" spans="1:19" ht="15.75" x14ac:dyDescent="0.25">
      <c r="A12" s="13" t="s">
        <v>43</v>
      </c>
      <c r="B12" s="31"/>
      <c r="C12" s="31"/>
      <c r="D12" s="31"/>
      <c r="E12" s="31"/>
      <c r="F12" s="31"/>
      <c r="G12" s="31"/>
      <c r="H12" s="31"/>
      <c r="I12" s="34"/>
      <c r="J12" s="34"/>
      <c r="K12" s="34"/>
      <c r="L12" s="34"/>
      <c r="M12" s="34"/>
      <c r="N12" s="34"/>
      <c r="O12" s="34"/>
      <c r="P12" s="34"/>
      <c r="Q12" s="35"/>
      <c r="R12" s="17"/>
      <c r="S12" s="24"/>
    </row>
    <row r="13" spans="1:19" ht="15.75" x14ac:dyDescent="0.25">
      <c r="A13" s="13" t="s">
        <v>44</v>
      </c>
      <c r="B13" s="31"/>
      <c r="C13" s="31"/>
      <c r="D13" s="31"/>
      <c r="E13" s="31"/>
      <c r="F13" s="31"/>
      <c r="G13" s="31"/>
      <c r="H13" s="31"/>
      <c r="I13" s="31"/>
      <c r="J13" s="32"/>
      <c r="K13" s="31"/>
      <c r="L13" s="31"/>
      <c r="M13" s="31"/>
      <c r="N13" s="31"/>
      <c r="O13" s="31"/>
      <c r="P13" s="31"/>
      <c r="Q13" s="33"/>
      <c r="R13" s="17"/>
      <c r="S13" s="24"/>
    </row>
    <row r="14" spans="1:19" ht="15.75" x14ac:dyDescent="0.25">
      <c r="A14" s="13" t="s">
        <v>24</v>
      </c>
      <c r="B14" s="15">
        <f t="shared" ref="B14:I14" si="0">SUM(B6:B13)</f>
        <v>0</v>
      </c>
      <c r="C14" s="19">
        <f t="shared" si="0"/>
        <v>0</v>
      </c>
      <c r="D14" s="19">
        <f t="shared" si="0"/>
        <v>0</v>
      </c>
      <c r="E14" s="15">
        <f t="shared" si="0"/>
        <v>0</v>
      </c>
      <c r="F14" s="19">
        <f t="shared" si="0"/>
        <v>0</v>
      </c>
      <c r="G14" s="15">
        <f t="shared" si="0"/>
        <v>0</v>
      </c>
      <c r="H14" s="15">
        <f t="shared" si="0"/>
        <v>0</v>
      </c>
      <c r="I14" s="15">
        <f t="shared" si="0"/>
        <v>0</v>
      </c>
      <c r="J14" s="20">
        <f>SUM(J6:J13)/7</f>
        <v>0</v>
      </c>
      <c r="K14" s="15">
        <f>SUM(K8:K13)/5</f>
        <v>0</v>
      </c>
      <c r="L14" s="15">
        <f t="shared" ref="L14:Q14" si="1">SUM(L6:L13)</f>
        <v>0</v>
      </c>
      <c r="M14" s="15">
        <f t="shared" si="1"/>
        <v>0</v>
      </c>
      <c r="N14" s="15">
        <f t="shared" si="1"/>
        <v>0</v>
      </c>
      <c r="O14" s="15">
        <f t="shared" si="1"/>
        <v>0</v>
      </c>
      <c r="P14" s="15">
        <f t="shared" si="1"/>
        <v>0</v>
      </c>
      <c r="Q14" s="15">
        <f t="shared" si="1"/>
        <v>0</v>
      </c>
      <c r="R14" s="21">
        <f>100*(P14+Q14)/102</f>
        <v>0</v>
      </c>
      <c r="S14" s="15"/>
    </row>
    <row r="15" spans="1:19" ht="15.75" x14ac:dyDescent="0.25">
      <c r="A15" s="9">
        <v>5</v>
      </c>
      <c r="B15" s="18">
        <v>23</v>
      </c>
      <c r="C15" s="31">
        <v>0</v>
      </c>
      <c r="D15" s="31">
        <v>0</v>
      </c>
      <c r="E15" s="31">
        <v>23</v>
      </c>
      <c r="F15" s="31">
        <v>0</v>
      </c>
      <c r="G15" s="31">
        <v>70</v>
      </c>
      <c r="H15" s="31">
        <v>70</v>
      </c>
      <c r="I15" s="34">
        <v>0</v>
      </c>
      <c r="J15" s="34">
        <v>100</v>
      </c>
      <c r="K15" s="34">
        <v>100</v>
      </c>
      <c r="L15" s="34">
        <v>2</v>
      </c>
      <c r="M15" s="34">
        <v>3</v>
      </c>
      <c r="N15" s="34">
        <v>1</v>
      </c>
      <c r="O15" s="34">
        <v>0</v>
      </c>
      <c r="P15" s="34">
        <v>3</v>
      </c>
      <c r="Q15" s="35">
        <v>2</v>
      </c>
      <c r="R15" s="38"/>
      <c r="S15" s="24" t="s">
        <v>38</v>
      </c>
    </row>
    <row r="16" spans="1:19" ht="15.75" x14ac:dyDescent="0.25">
      <c r="A16" s="9" t="s">
        <v>32</v>
      </c>
      <c r="B16" s="18">
        <v>18</v>
      </c>
      <c r="C16" s="31">
        <v>0</v>
      </c>
      <c r="D16" s="31">
        <v>0</v>
      </c>
      <c r="E16" s="31">
        <v>18</v>
      </c>
      <c r="F16" s="31">
        <v>0</v>
      </c>
      <c r="G16" s="31">
        <v>252</v>
      </c>
      <c r="H16" s="31">
        <v>248</v>
      </c>
      <c r="I16" s="34">
        <v>6</v>
      </c>
      <c r="J16" s="34">
        <v>99.5</v>
      </c>
      <c r="K16" s="34">
        <v>100</v>
      </c>
      <c r="L16" s="34">
        <v>1</v>
      </c>
      <c r="M16" s="34">
        <v>3</v>
      </c>
      <c r="N16" s="34">
        <v>0</v>
      </c>
      <c r="O16" s="34">
        <v>0</v>
      </c>
      <c r="P16" s="34">
        <v>3</v>
      </c>
      <c r="Q16" s="35">
        <v>2</v>
      </c>
      <c r="R16" s="38"/>
      <c r="S16" s="16"/>
    </row>
    <row r="17" spans="1:19" ht="15.75" x14ac:dyDescent="0.25">
      <c r="A17" s="9" t="s">
        <v>33</v>
      </c>
      <c r="B17" s="18">
        <v>19</v>
      </c>
      <c r="C17" s="31">
        <v>0</v>
      </c>
      <c r="D17" s="31">
        <v>0</v>
      </c>
      <c r="E17" s="31">
        <v>19</v>
      </c>
      <c r="F17" s="31">
        <v>0</v>
      </c>
      <c r="G17" s="31">
        <v>508</v>
      </c>
      <c r="H17" s="31">
        <v>502</v>
      </c>
      <c r="I17" s="34">
        <v>6</v>
      </c>
      <c r="J17" s="34">
        <v>99.4</v>
      </c>
      <c r="K17" s="34">
        <v>100</v>
      </c>
      <c r="L17" s="34">
        <v>1</v>
      </c>
      <c r="M17" s="34">
        <v>1</v>
      </c>
      <c r="N17" s="34">
        <v>1</v>
      </c>
      <c r="O17" s="34">
        <v>0</v>
      </c>
      <c r="P17" s="34">
        <v>6</v>
      </c>
      <c r="Q17" s="35">
        <v>1</v>
      </c>
      <c r="R17" s="38"/>
      <c r="S17" s="16"/>
    </row>
    <row r="18" spans="1:19" ht="15.75" x14ac:dyDescent="0.25">
      <c r="A18" s="9" t="s">
        <v>36</v>
      </c>
      <c r="B18" s="18">
        <v>20</v>
      </c>
      <c r="C18" s="31">
        <v>0</v>
      </c>
      <c r="D18" s="31">
        <v>0</v>
      </c>
      <c r="E18" s="31">
        <v>20</v>
      </c>
      <c r="F18" s="31">
        <v>0</v>
      </c>
      <c r="G18" s="31">
        <v>256</v>
      </c>
      <c r="H18" s="31">
        <v>250</v>
      </c>
      <c r="I18" s="34">
        <v>6</v>
      </c>
      <c r="J18" s="34">
        <v>99.5</v>
      </c>
      <c r="K18" s="34">
        <v>100</v>
      </c>
      <c r="L18" s="34">
        <v>1</v>
      </c>
      <c r="M18" s="34">
        <v>2</v>
      </c>
      <c r="N18" s="34">
        <v>0</v>
      </c>
      <c r="O18" s="34">
        <v>1</v>
      </c>
      <c r="P18" s="34">
        <v>5</v>
      </c>
      <c r="Q18" s="35">
        <v>2</v>
      </c>
      <c r="R18" s="38"/>
      <c r="S18" s="16"/>
    </row>
    <row r="19" spans="1:19" ht="15.75" x14ac:dyDescent="0.25">
      <c r="A19" s="9" t="s">
        <v>37</v>
      </c>
      <c r="B19" s="18">
        <v>19</v>
      </c>
      <c r="C19" s="31">
        <v>0</v>
      </c>
      <c r="D19" s="31">
        <v>1</v>
      </c>
      <c r="E19" s="31">
        <v>18</v>
      </c>
      <c r="F19" s="31">
        <v>0</v>
      </c>
      <c r="G19" s="31">
        <v>174</v>
      </c>
      <c r="H19" s="31">
        <v>168</v>
      </c>
      <c r="I19" s="34">
        <v>6</v>
      </c>
      <c r="J19" s="25">
        <v>99.5</v>
      </c>
      <c r="K19" s="34">
        <v>100</v>
      </c>
      <c r="L19" s="34">
        <v>0</v>
      </c>
      <c r="M19" s="34">
        <v>0</v>
      </c>
      <c r="N19" s="34">
        <v>0</v>
      </c>
      <c r="O19" s="34">
        <v>0</v>
      </c>
      <c r="P19" s="34">
        <v>6</v>
      </c>
      <c r="Q19" s="35">
        <v>2</v>
      </c>
      <c r="R19" s="38"/>
      <c r="S19" s="9"/>
    </row>
    <row r="20" spans="1:19" ht="15.75" x14ac:dyDescent="0.25">
      <c r="A20" s="9" t="s">
        <v>41</v>
      </c>
      <c r="B20" s="18">
        <v>19</v>
      </c>
      <c r="C20" s="31">
        <v>0</v>
      </c>
      <c r="D20" s="31">
        <v>0</v>
      </c>
      <c r="E20" s="31">
        <v>19</v>
      </c>
      <c r="F20" s="31">
        <v>0</v>
      </c>
      <c r="G20" s="31">
        <v>48</v>
      </c>
      <c r="H20" s="31">
        <v>48</v>
      </c>
      <c r="I20" s="34">
        <v>0</v>
      </c>
      <c r="J20" s="34">
        <v>100</v>
      </c>
      <c r="K20" s="34">
        <v>100</v>
      </c>
      <c r="L20" s="34">
        <v>0</v>
      </c>
      <c r="M20" s="34">
        <v>1</v>
      </c>
      <c r="N20" s="34">
        <v>0</v>
      </c>
      <c r="O20" s="34">
        <v>3</v>
      </c>
      <c r="P20" s="34">
        <v>7</v>
      </c>
      <c r="Q20" s="35">
        <v>2</v>
      </c>
      <c r="R20" s="38"/>
      <c r="S20" s="9"/>
    </row>
    <row r="21" spans="1:19" ht="15.75" x14ac:dyDescent="0.25">
      <c r="A21" s="9" t="s">
        <v>42</v>
      </c>
      <c r="B21" s="18">
        <v>14</v>
      </c>
      <c r="C21" s="31">
        <v>0</v>
      </c>
      <c r="D21" s="31">
        <v>0</v>
      </c>
      <c r="E21" s="31">
        <v>14</v>
      </c>
      <c r="F21" s="31">
        <v>0</v>
      </c>
      <c r="G21" s="31">
        <v>132</v>
      </c>
      <c r="H21" s="31">
        <v>126</v>
      </c>
      <c r="I21" s="34">
        <v>6</v>
      </c>
      <c r="J21" s="34">
        <v>99.6</v>
      </c>
      <c r="K21" s="34">
        <v>100</v>
      </c>
      <c r="L21" s="34">
        <v>1</v>
      </c>
      <c r="M21" s="34">
        <v>0</v>
      </c>
      <c r="N21" s="34">
        <v>0</v>
      </c>
      <c r="O21" s="34">
        <v>0</v>
      </c>
      <c r="P21" s="34">
        <v>3</v>
      </c>
      <c r="Q21" s="35">
        <v>0</v>
      </c>
      <c r="R21" s="38"/>
      <c r="S21" s="9"/>
    </row>
    <row r="22" spans="1:19" ht="15.75" x14ac:dyDescent="0.25">
      <c r="A22" s="9">
        <v>9</v>
      </c>
      <c r="B22" s="18">
        <v>22</v>
      </c>
      <c r="C22" s="31">
        <v>0</v>
      </c>
      <c r="D22" s="31">
        <v>0</v>
      </c>
      <c r="E22" s="31">
        <v>22</v>
      </c>
      <c r="F22" s="31">
        <v>0</v>
      </c>
      <c r="G22" s="31">
        <v>462</v>
      </c>
      <c r="H22" s="31">
        <v>450</v>
      </c>
      <c r="I22" s="34">
        <v>12</v>
      </c>
      <c r="J22" s="34">
        <v>99.7</v>
      </c>
      <c r="K22" s="34">
        <v>100</v>
      </c>
      <c r="L22" s="34">
        <v>0</v>
      </c>
      <c r="M22" s="34">
        <v>0</v>
      </c>
      <c r="N22" s="34">
        <v>1</v>
      </c>
      <c r="O22" s="34">
        <v>0</v>
      </c>
      <c r="P22" s="34">
        <v>7</v>
      </c>
      <c r="Q22" s="35">
        <v>0</v>
      </c>
      <c r="R22" s="38"/>
      <c r="S22" s="9"/>
    </row>
    <row r="23" spans="1:19" ht="15.75" x14ac:dyDescent="0.25">
      <c r="A23" s="10" t="s">
        <v>24</v>
      </c>
      <c r="B23" s="26">
        <f t="shared" ref="B23:I23" si="2">SUM(B15:B22)</f>
        <v>154</v>
      </c>
      <c r="C23" s="26">
        <f t="shared" si="2"/>
        <v>0</v>
      </c>
      <c r="D23" s="26">
        <f t="shared" si="2"/>
        <v>1</v>
      </c>
      <c r="E23" s="26">
        <f t="shared" si="2"/>
        <v>153</v>
      </c>
      <c r="F23" s="26">
        <f t="shared" si="2"/>
        <v>0</v>
      </c>
      <c r="G23" s="26">
        <f t="shared" si="2"/>
        <v>1902</v>
      </c>
      <c r="H23" s="26">
        <f t="shared" si="2"/>
        <v>1862</v>
      </c>
      <c r="I23" s="26">
        <f t="shared" si="2"/>
        <v>42</v>
      </c>
      <c r="J23" s="26">
        <v>0</v>
      </c>
      <c r="K23" s="26">
        <f>SUM(K15:K22)/9</f>
        <v>88.888888888888886</v>
      </c>
      <c r="L23" s="26">
        <f t="shared" ref="L23:Q23" si="3">SUM(L15:L22)</f>
        <v>6</v>
      </c>
      <c r="M23" s="26">
        <f t="shared" si="3"/>
        <v>10</v>
      </c>
      <c r="N23" s="26">
        <f t="shared" si="3"/>
        <v>3</v>
      </c>
      <c r="O23" s="26">
        <f t="shared" si="3"/>
        <v>4</v>
      </c>
      <c r="P23" s="26">
        <f t="shared" si="3"/>
        <v>40</v>
      </c>
      <c r="Q23" s="26">
        <f t="shared" si="3"/>
        <v>11</v>
      </c>
      <c r="R23" s="22">
        <f t="shared" ref="R23:R26" si="4">(P23+Q23)*100/E23</f>
        <v>33.333333333333336</v>
      </c>
      <c r="S23" s="10"/>
    </row>
    <row r="24" spans="1:19" ht="15.75" x14ac:dyDescent="0.25">
      <c r="A24" s="9">
        <v>10</v>
      </c>
      <c r="B24" s="18">
        <v>24</v>
      </c>
      <c r="C24" s="31">
        <v>0</v>
      </c>
      <c r="D24" s="31">
        <v>1</v>
      </c>
      <c r="E24" s="31">
        <v>23</v>
      </c>
      <c r="F24" s="31">
        <v>0</v>
      </c>
      <c r="G24" s="31">
        <v>72</v>
      </c>
      <c r="H24" s="31">
        <v>66</v>
      </c>
      <c r="I24" s="34">
        <v>6</v>
      </c>
      <c r="J24" s="34">
        <v>99.6</v>
      </c>
      <c r="K24" s="34">
        <v>100</v>
      </c>
      <c r="L24" s="34">
        <v>2</v>
      </c>
      <c r="M24" s="34">
        <v>1</v>
      </c>
      <c r="N24" s="34">
        <v>2</v>
      </c>
      <c r="O24" s="34">
        <v>3</v>
      </c>
      <c r="P24" s="34">
        <v>9</v>
      </c>
      <c r="Q24" s="35">
        <v>5</v>
      </c>
      <c r="R24" s="17"/>
      <c r="S24" s="9"/>
    </row>
    <row r="25" spans="1:19" ht="15.75" x14ac:dyDescent="0.25">
      <c r="A25" s="9">
        <v>11</v>
      </c>
      <c r="B25" s="18">
        <v>14</v>
      </c>
      <c r="C25" s="31">
        <v>0</v>
      </c>
      <c r="D25" s="31">
        <v>0</v>
      </c>
      <c r="E25" s="31">
        <v>14</v>
      </c>
      <c r="F25" s="31">
        <v>0</v>
      </c>
      <c r="G25" s="31">
        <v>348</v>
      </c>
      <c r="H25" s="31">
        <v>348</v>
      </c>
      <c r="I25" s="34">
        <v>0</v>
      </c>
      <c r="J25" s="36">
        <v>100</v>
      </c>
      <c r="K25" s="34">
        <v>100</v>
      </c>
      <c r="L25" s="34">
        <v>1</v>
      </c>
      <c r="M25" s="34">
        <v>0</v>
      </c>
      <c r="N25" s="34">
        <v>0</v>
      </c>
      <c r="O25" s="34">
        <v>0</v>
      </c>
      <c r="P25" s="34">
        <v>4</v>
      </c>
      <c r="Q25" s="35">
        <v>4</v>
      </c>
      <c r="R25" s="17"/>
      <c r="S25" s="9"/>
    </row>
    <row r="26" spans="1:19" ht="15.75" x14ac:dyDescent="0.25">
      <c r="A26" s="10" t="s">
        <v>24</v>
      </c>
      <c r="B26" s="26">
        <f>SUM(B24:B25)</f>
        <v>38</v>
      </c>
      <c r="C26" s="26">
        <f t="shared" ref="C26:E26" si="5">SUM(C24:C25)</f>
        <v>0</v>
      </c>
      <c r="D26" s="26">
        <f t="shared" si="5"/>
        <v>1</v>
      </c>
      <c r="E26" s="26">
        <f t="shared" si="5"/>
        <v>37</v>
      </c>
      <c r="F26" s="26">
        <v>0</v>
      </c>
      <c r="G26" s="26">
        <f>SUM(G24:G25)</f>
        <v>420</v>
      </c>
      <c r="H26" s="26">
        <f>SUM(H24:H25)</f>
        <v>414</v>
      </c>
      <c r="I26" s="26">
        <f t="shared" ref="I26" si="6">G26-H26</f>
        <v>6</v>
      </c>
      <c r="J26" s="26">
        <f>SUM(J24:J25)/2</f>
        <v>99.8</v>
      </c>
      <c r="K26" s="26">
        <f>SUM(K24:K25)/2</f>
        <v>100</v>
      </c>
      <c r="L26" s="26">
        <f>SUM(L24:L25)</f>
        <v>3</v>
      </c>
      <c r="M26" s="26">
        <f t="shared" ref="M26:Q26" si="7">SUM(M24:M25)</f>
        <v>1</v>
      </c>
      <c r="N26" s="26">
        <f t="shared" si="7"/>
        <v>2</v>
      </c>
      <c r="O26" s="26">
        <f t="shared" si="7"/>
        <v>3</v>
      </c>
      <c r="P26" s="26">
        <f t="shared" si="7"/>
        <v>13</v>
      </c>
      <c r="Q26" s="26">
        <f t="shared" si="7"/>
        <v>9</v>
      </c>
      <c r="R26" s="22">
        <f t="shared" si="4"/>
        <v>59.45945945945946</v>
      </c>
      <c r="S26" s="10"/>
    </row>
    <row r="27" spans="1:19" ht="15.75" x14ac:dyDescent="0.25">
      <c r="A27" s="11" t="s">
        <v>27</v>
      </c>
      <c r="B27" s="26">
        <f t="shared" ref="B27:I27" si="8">B14+B23+B26</f>
        <v>192</v>
      </c>
      <c r="C27" s="26">
        <f t="shared" si="8"/>
        <v>0</v>
      </c>
      <c r="D27" s="26">
        <f t="shared" si="8"/>
        <v>2</v>
      </c>
      <c r="E27" s="26">
        <f t="shared" si="8"/>
        <v>190</v>
      </c>
      <c r="F27" s="26">
        <f t="shared" si="8"/>
        <v>0</v>
      </c>
      <c r="G27" s="26">
        <f t="shared" si="8"/>
        <v>2322</v>
      </c>
      <c r="H27" s="26">
        <f t="shared" si="8"/>
        <v>2276</v>
      </c>
      <c r="I27" s="26">
        <f t="shared" si="8"/>
        <v>48</v>
      </c>
      <c r="J27" s="27">
        <v>0</v>
      </c>
      <c r="K27" s="27">
        <f>(K14+K23+K26)/3</f>
        <v>62.962962962962962</v>
      </c>
      <c r="L27" s="26">
        <f t="shared" ref="L27:Q27" si="9">L14+L23+L26</f>
        <v>9</v>
      </c>
      <c r="M27" s="26">
        <f t="shared" si="9"/>
        <v>11</v>
      </c>
      <c r="N27" s="26">
        <f t="shared" si="9"/>
        <v>5</v>
      </c>
      <c r="O27" s="26">
        <f t="shared" si="9"/>
        <v>7</v>
      </c>
      <c r="P27" s="26">
        <f t="shared" si="9"/>
        <v>53</v>
      </c>
      <c r="Q27" s="26">
        <f t="shared" si="9"/>
        <v>20</v>
      </c>
      <c r="R27" s="21" t="e">
        <f>100*(P27+Q27)/L30</f>
        <v>#DIV/0!</v>
      </c>
      <c r="S27" s="11"/>
    </row>
    <row r="30" spans="1:19" x14ac:dyDescent="0.25">
      <c r="J30" t="s">
        <v>39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Zarema</dc:creator>
  <cp:lastModifiedBy>Завуч</cp:lastModifiedBy>
  <cp:lastPrinted>2019-10-26T12:04:38Z</cp:lastPrinted>
  <dcterms:created xsi:type="dcterms:W3CDTF">2014-01-03T06:24:07Z</dcterms:created>
  <dcterms:modified xsi:type="dcterms:W3CDTF">2020-12-29T10:28:36Z</dcterms:modified>
</cp:coreProperties>
</file>