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5135" windowHeight="2775" tabRatio="991" firstSheet="3" activeTab="10"/>
  </bookViews>
  <sheets>
    <sheet name="Р.яз" sheetId="3" r:id="rId1"/>
    <sheet name="Лит" sheetId="1" r:id="rId2"/>
    <sheet name="К.яз" sheetId="2" r:id="rId3"/>
    <sheet name="Каб.лит" sheetId="14" r:id="rId4"/>
    <sheet name="А.яз" sheetId="5" r:id="rId5"/>
    <sheet name="Мат" sheetId="7" r:id="rId6"/>
    <sheet name="ОБЖ" sheetId="8" r:id="rId7"/>
    <sheet name="Ист" sheetId="15" r:id="rId8"/>
    <sheet name="Общ" sheetId="16" r:id="rId9"/>
    <sheet name="Ист.КБР" sheetId="17" r:id="rId10"/>
    <sheet name="Нем.яз" sheetId="18" r:id="rId11"/>
    <sheet name="МХК" sheetId="30" r:id="rId12"/>
    <sheet name="Геог" sheetId="19" r:id="rId13"/>
    <sheet name="Геог.КБР" sheetId="20" r:id="rId14"/>
    <sheet name="Химия" sheetId="31" r:id="rId15"/>
    <sheet name="Био" sheetId="21" r:id="rId16"/>
    <sheet name="Физ" sheetId="22" r:id="rId17"/>
    <sheet name="Инф" sheetId="23" r:id="rId18"/>
    <sheet name="Тех" sheetId="24" r:id="rId19"/>
    <sheet name="Изо" sheetId="25" r:id="rId20"/>
    <sheet name="Муз" sheetId="26" r:id="rId21"/>
    <sheet name="Ф-ра" sheetId="27" r:id="rId22"/>
    <sheet name="Анализ" sheetId="28" r:id="rId23"/>
    <sheet name="Лист1" sheetId="29" r:id="rId24"/>
  </sheets>
  <calcPr calcId="144525"/>
</workbook>
</file>

<file path=xl/calcChain.xml><?xml version="1.0" encoding="utf-8"?>
<calcChain xmlns="http://schemas.openxmlformats.org/spreadsheetml/2006/main">
  <c r="M11" i="18" l="1"/>
  <c r="L11" i="18"/>
  <c r="K11" i="18"/>
  <c r="J11" i="18"/>
  <c r="M15" i="27" l="1"/>
  <c r="L15" i="27"/>
  <c r="K15" i="27"/>
  <c r="J15" i="27"/>
  <c r="M13" i="23" l="1"/>
  <c r="L13" i="23"/>
  <c r="K13" i="23"/>
  <c r="J13" i="23"/>
  <c r="J20" i="31" l="1"/>
  <c r="K20" i="31"/>
  <c r="L20" i="31"/>
  <c r="M20" i="31"/>
  <c r="J21" i="31"/>
  <c r="K21" i="31"/>
  <c r="L21" i="31"/>
  <c r="M21" i="31"/>
  <c r="J22" i="31"/>
  <c r="K22" i="31"/>
  <c r="L22" i="31"/>
  <c r="M22" i="31"/>
  <c r="J23" i="31"/>
  <c r="K23" i="31"/>
  <c r="L23" i="31"/>
  <c r="M23" i="31"/>
  <c r="J24" i="31"/>
  <c r="K24" i="31"/>
  <c r="L24" i="31"/>
  <c r="M24" i="31"/>
  <c r="J25" i="31"/>
  <c r="K25" i="31"/>
  <c r="L25" i="31"/>
  <c r="M25" i="31"/>
  <c r="J26" i="31"/>
  <c r="K26" i="31"/>
  <c r="L26" i="31"/>
  <c r="M26" i="31"/>
  <c r="C27" i="31"/>
  <c r="D27" i="31"/>
  <c r="E27" i="31"/>
  <c r="J27" i="31" s="1"/>
  <c r="F27" i="31"/>
  <c r="G27" i="31"/>
  <c r="H27" i="31"/>
  <c r="I27" i="31"/>
  <c r="K27" i="31"/>
  <c r="L27" i="31"/>
  <c r="M27" i="31"/>
  <c r="I64" i="31" l="1"/>
  <c r="H64" i="31"/>
  <c r="G64" i="31"/>
  <c r="F64" i="31"/>
  <c r="E64" i="31"/>
  <c r="D64" i="31"/>
  <c r="C64" i="31"/>
  <c r="I63" i="31"/>
  <c r="H63" i="31"/>
  <c r="G63" i="31"/>
  <c r="F63" i="31"/>
  <c r="E63" i="31"/>
  <c r="D63" i="31"/>
  <c r="M63" i="31" s="1"/>
  <c r="C63" i="31"/>
  <c r="M62" i="31"/>
  <c r="L62" i="31"/>
  <c r="K62" i="31"/>
  <c r="J62" i="31"/>
  <c r="M61" i="31"/>
  <c r="L61" i="31"/>
  <c r="K61" i="31"/>
  <c r="J61" i="31"/>
  <c r="M60" i="31"/>
  <c r="L60" i="31"/>
  <c r="K60" i="31"/>
  <c r="J60" i="31"/>
  <c r="M59" i="31"/>
  <c r="L59" i="31"/>
  <c r="K59" i="31"/>
  <c r="J59" i="31"/>
  <c r="M58" i="31"/>
  <c r="L58" i="31"/>
  <c r="K58" i="31"/>
  <c r="J58" i="31"/>
  <c r="M57" i="31"/>
  <c r="L57" i="31"/>
  <c r="K57" i="31"/>
  <c r="J57" i="31"/>
  <c r="M56" i="31"/>
  <c r="L56" i="31"/>
  <c r="K56" i="31"/>
  <c r="J56" i="31"/>
  <c r="I51" i="31"/>
  <c r="H51" i="31"/>
  <c r="G51" i="31"/>
  <c r="F51" i="31"/>
  <c r="E51" i="31"/>
  <c r="M51" i="31" s="1"/>
  <c r="D51" i="31"/>
  <c r="C51" i="31"/>
  <c r="M50" i="31"/>
  <c r="L50" i="31"/>
  <c r="K50" i="31"/>
  <c r="J50" i="31"/>
  <c r="M49" i="31"/>
  <c r="L49" i="31"/>
  <c r="K49" i="31"/>
  <c r="J49" i="31"/>
  <c r="M48" i="31"/>
  <c r="L48" i="31"/>
  <c r="K48" i="31"/>
  <c r="J48" i="31"/>
  <c r="M47" i="31"/>
  <c r="L47" i="31"/>
  <c r="K47" i="31"/>
  <c r="J47" i="31"/>
  <c r="M46" i="31"/>
  <c r="L46" i="31"/>
  <c r="K46" i="31"/>
  <c r="J46" i="31"/>
  <c r="M45" i="31"/>
  <c r="L45" i="31"/>
  <c r="K45" i="31"/>
  <c r="J45" i="31"/>
  <c r="M44" i="31"/>
  <c r="L44" i="31"/>
  <c r="K44" i="31"/>
  <c r="J44" i="31"/>
  <c r="I39" i="31"/>
  <c r="H39" i="31"/>
  <c r="G39" i="31"/>
  <c r="F39" i="31"/>
  <c r="E39" i="31"/>
  <c r="D39" i="31"/>
  <c r="M39" i="31" s="1"/>
  <c r="C39" i="31"/>
  <c r="M38" i="31"/>
  <c r="L38" i="31"/>
  <c r="K38" i="31"/>
  <c r="J38" i="31"/>
  <c r="M37" i="31"/>
  <c r="L37" i="31"/>
  <c r="K37" i="31"/>
  <c r="J37" i="31"/>
  <c r="M36" i="31"/>
  <c r="L36" i="31"/>
  <c r="K36" i="31"/>
  <c r="J36" i="31"/>
  <c r="M35" i="31"/>
  <c r="L35" i="31"/>
  <c r="K35" i="31"/>
  <c r="J35" i="31"/>
  <c r="M34" i="31"/>
  <c r="L34" i="31"/>
  <c r="K34" i="31"/>
  <c r="J34" i="31"/>
  <c r="M33" i="31"/>
  <c r="L33" i="31"/>
  <c r="K33" i="31"/>
  <c r="J33" i="31"/>
  <c r="M32" i="31"/>
  <c r="L32" i="31"/>
  <c r="K32" i="31"/>
  <c r="J32" i="31"/>
  <c r="V19" i="31"/>
  <c r="V31" i="31" s="1"/>
  <c r="V43" i="31" s="1"/>
  <c r="V55" i="31" s="1"/>
  <c r="U19" i="31"/>
  <c r="U31" i="31" s="1"/>
  <c r="U43" i="31" s="1"/>
  <c r="U55" i="31" s="1"/>
  <c r="T19" i="31"/>
  <c r="T31" i="31" s="1"/>
  <c r="T43" i="31" s="1"/>
  <c r="T55" i="31" s="1"/>
  <c r="S19" i="31"/>
  <c r="S31" i="31" s="1"/>
  <c r="S43" i="31" s="1"/>
  <c r="S55" i="31" s="1"/>
  <c r="R19" i="31"/>
  <c r="R31" i="31" s="1"/>
  <c r="R43" i="31" s="1"/>
  <c r="R55" i="31" s="1"/>
  <c r="Q19" i="31"/>
  <c r="Q31" i="31" s="1"/>
  <c r="Q43" i="31" s="1"/>
  <c r="Q55" i="31" s="1"/>
  <c r="P19" i="31"/>
  <c r="P31" i="31" s="1"/>
  <c r="P43" i="31" s="1"/>
  <c r="P55" i="31" s="1"/>
  <c r="O19" i="31"/>
  <c r="O31" i="31" s="1"/>
  <c r="O43" i="31" s="1"/>
  <c r="O55" i="31" s="1"/>
  <c r="I15" i="31"/>
  <c r="H15" i="31"/>
  <c r="G15" i="31"/>
  <c r="F15" i="31"/>
  <c r="E15" i="31"/>
  <c r="D15" i="31"/>
  <c r="C15" i="31"/>
  <c r="M14" i="31"/>
  <c r="L14" i="31"/>
  <c r="K14" i="31"/>
  <c r="J14" i="31"/>
  <c r="M13" i="31"/>
  <c r="L13" i="31"/>
  <c r="K13" i="31"/>
  <c r="J13" i="31"/>
  <c r="M12" i="31"/>
  <c r="L12" i="31"/>
  <c r="K12" i="31"/>
  <c r="J12" i="31"/>
  <c r="M11" i="31"/>
  <c r="L11" i="31"/>
  <c r="K11" i="31"/>
  <c r="J11" i="31"/>
  <c r="M10" i="31"/>
  <c r="L10" i="31"/>
  <c r="K10" i="31"/>
  <c r="J10" i="31"/>
  <c r="M9" i="31"/>
  <c r="L9" i="31"/>
  <c r="K9" i="31"/>
  <c r="J9" i="31"/>
  <c r="M8" i="31"/>
  <c r="L8" i="31"/>
  <c r="K8" i="31"/>
  <c r="J8" i="31"/>
  <c r="I64" i="30"/>
  <c r="H64" i="30"/>
  <c r="G64" i="30"/>
  <c r="F64" i="30"/>
  <c r="E64" i="30"/>
  <c r="D64" i="30"/>
  <c r="C64" i="30"/>
  <c r="I63" i="30"/>
  <c r="H63" i="30"/>
  <c r="G63" i="30"/>
  <c r="F63" i="30"/>
  <c r="E63" i="30"/>
  <c r="D63" i="30"/>
  <c r="M63" i="30" s="1"/>
  <c r="C63" i="30"/>
  <c r="M62" i="30"/>
  <c r="L62" i="30"/>
  <c r="K62" i="30"/>
  <c r="J62" i="30"/>
  <c r="M61" i="30"/>
  <c r="L61" i="30"/>
  <c r="K61" i="30"/>
  <c r="J61" i="30"/>
  <c r="M60" i="30"/>
  <c r="L60" i="30"/>
  <c r="K60" i="30"/>
  <c r="J60" i="30"/>
  <c r="M59" i="30"/>
  <c r="L59" i="30"/>
  <c r="K59" i="30"/>
  <c r="J59" i="30"/>
  <c r="M58" i="30"/>
  <c r="L58" i="30"/>
  <c r="K58" i="30"/>
  <c r="J58" i="30"/>
  <c r="M57" i="30"/>
  <c r="L57" i="30"/>
  <c r="K57" i="30"/>
  <c r="J57" i="30"/>
  <c r="M56" i="30"/>
  <c r="L56" i="30"/>
  <c r="K56" i="30"/>
  <c r="J56" i="30"/>
  <c r="I51" i="30"/>
  <c r="H51" i="30"/>
  <c r="G51" i="30"/>
  <c r="F51" i="30"/>
  <c r="E51" i="30"/>
  <c r="D51" i="30"/>
  <c r="C51" i="30"/>
  <c r="M50" i="30"/>
  <c r="L50" i="30"/>
  <c r="K50" i="30"/>
  <c r="J50" i="30"/>
  <c r="M49" i="30"/>
  <c r="L49" i="30"/>
  <c r="K49" i="30"/>
  <c r="J49" i="30"/>
  <c r="M48" i="30"/>
  <c r="L48" i="30"/>
  <c r="K48" i="30"/>
  <c r="J48" i="30"/>
  <c r="M47" i="30"/>
  <c r="L47" i="30"/>
  <c r="K47" i="30"/>
  <c r="J47" i="30"/>
  <c r="M46" i="30"/>
  <c r="L46" i="30"/>
  <c r="K46" i="30"/>
  <c r="J46" i="30"/>
  <c r="M45" i="30"/>
  <c r="L45" i="30"/>
  <c r="K45" i="30"/>
  <c r="J45" i="30"/>
  <c r="M44" i="30"/>
  <c r="L44" i="30"/>
  <c r="K44" i="30"/>
  <c r="J44" i="30"/>
  <c r="I39" i="30"/>
  <c r="H39" i="30"/>
  <c r="G39" i="30"/>
  <c r="F39" i="30"/>
  <c r="E39" i="30"/>
  <c r="D39" i="30"/>
  <c r="M39" i="30" s="1"/>
  <c r="C39" i="30"/>
  <c r="M38" i="30"/>
  <c r="L38" i="30"/>
  <c r="K38" i="30"/>
  <c r="J38" i="30"/>
  <c r="M37" i="30"/>
  <c r="L37" i="30"/>
  <c r="K37" i="30"/>
  <c r="J37" i="30"/>
  <c r="M36" i="30"/>
  <c r="L36" i="30"/>
  <c r="K36" i="30"/>
  <c r="J36" i="30"/>
  <c r="M35" i="30"/>
  <c r="L35" i="30"/>
  <c r="K35" i="30"/>
  <c r="J35" i="30"/>
  <c r="M34" i="30"/>
  <c r="L34" i="30"/>
  <c r="K34" i="30"/>
  <c r="J34" i="30"/>
  <c r="M33" i="30"/>
  <c r="L33" i="30"/>
  <c r="K33" i="30"/>
  <c r="J33" i="30"/>
  <c r="M32" i="30"/>
  <c r="L32" i="30"/>
  <c r="K32" i="30"/>
  <c r="J32" i="30"/>
  <c r="I27" i="30"/>
  <c r="H27" i="30"/>
  <c r="G27" i="30"/>
  <c r="F27" i="30"/>
  <c r="E27" i="30"/>
  <c r="D27" i="30"/>
  <c r="C27" i="30"/>
  <c r="M26" i="30"/>
  <c r="L26" i="30"/>
  <c r="K26" i="30"/>
  <c r="J26" i="30"/>
  <c r="M25" i="30"/>
  <c r="L25" i="30"/>
  <c r="K25" i="30"/>
  <c r="J25" i="30"/>
  <c r="M24" i="30"/>
  <c r="L24" i="30"/>
  <c r="K24" i="30"/>
  <c r="J24" i="30"/>
  <c r="M23" i="30"/>
  <c r="L23" i="30"/>
  <c r="K23" i="30"/>
  <c r="J23" i="30"/>
  <c r="M22" i="30"/>
  <c r="L22" i="30"/>
  <c r="K22" i="30"/>
  <c r="J22" i="30"/>
  <c r="M21" i="30"/>
  <c r="L21" i="30"/>
  <c r="K21" i="30"/>
  <c r="J21" i="30"/>
  <c r="M20" i="30"/>
  <c r="L20" i="30"/>
  <c r="K20" i="30"/>
  <c r="J20" i="30"/>
  <c r="V19" i="30"/>
  <c r="V31" i="30" s="1"/>
  <c r="V43" i="30" s="1"/>
  <c r="V55" i="30" s="1"/>
  <c r="U19" i="30"/>
  <c r="U31" i="30" s="1"/>
  <c r="U43" i="30" s="1"/>
  <c r="U55" i="30" s="1"/>
  <c r="T19" i="30"/>
  <c r="T31" i="30" s="1"/>
  <c r="T43" i="30" s="1"/>
  <c r="T55" i="30" s="1"/>
  <c r="S19" i="30"/>
  <c r="S31" i="30" s="1"/>
  <c r="S43" i="30" s="1"/>
  <c r="S55" i="30" s="1"/>
  <c r="R19" i="30"/>
  <c r="R31" i="30" s="1"/>
  <c r="R43" i="30" s="1"/>
  <c r="R55" i="30" s="1"/>
  <c r="Q19" i="30"/>
  <c r="Q31" i="30" s="1"/>
  <c r="Q43" i="30" s="1"/>
  <c r="Q55" i="30" s="1"/>
  <c r="P19" i="30"/>
  <c r="P31" i="30" s="1"/>
  <c r="P43" i="30" s="1"/>
  <c r="P55" i="30" s="1"/>
  <c r="O19" i="30"/>
  <c r="O31" i="30" s="1"/>
  <c r="O43" i="30" s="1"/>
  <c r="O55" i="30" s="1"/>
  <c r="I15" i="30"/>
  <c r="H15" i="30"/>
  <c r="G15" i="30"/>
  <c r="F15" i="30"/>
  <c r="E15" i="30"/>
  <c r="D15" i="30"/>
  <c r="M15" i="30" s="1"/>
  <c r="C15" i="30"/>
  <c r="M14" i="30"/>
  <c r="L14" i="30"/>
  <c r="K14" i="30"/>
  <c r="J14" i="30"/>
  <c r="M13" i="30"/>
  <c r="L13" i="30"/>
  <c r="K13" i="30"/>
  <c r="J13" i="30"/>
  <c r="M12" i="30"/>
  <c r="L12" i="30"/>
  <c r="K12" i="30"/>
  <c r="J12" i="30"/>
  <c r="M11" i="30"/>
  <c r="L11" i="30"/>
  <c r="K11" i="30"/>
  <c r="J11" i="30"/>
  <c r="M10" i="30"/>
  <c r="L10" i="30"/>
  <c r="K10" i="30"/>
  <c r="J10" i="30"/>
  <c r="M9" i="30"/>
  <c r="L9" i="30"/>
  <c r="K9" i="30"/>
  <c r="J9" i="30"/>
  <c r="M8" i="30"/>
  <c r="L8" i="30"/>
  <c r="K8" i="30"/>
  <c r="J8" i="30"/>
  <c r="L64" i="31" l="1"/>
  <c r="M64" i="31"/>
  <c r="M15" i="31"/>
  <c r="L27" i="30"/>
  <c r="L51" i="30"/>
  <c r="L64" i="30"/>
  <c r="L51" i="31"/>
  <c r="J15" i="31"/>
  <c r="L15" i="31"/>
  <c r="J39" i="31"/>
  <c r="L39" i="31"/>
  <c r="K51" i="31"/>
  <c r="J63" i="31"/>
  <c r="L63" i="31"/>
  <c r="K64" i="31"/>
  <c r="Q5" i="28" s="1"/>
  <c r="K15" i="31"/>
  <c r="K39" i="31"/>
  <c r="J51" i="31"/>
  <c r="K63" i="31"/>
  <c r="J64" i="31"/>
  <c r="Q6" i="28" s="1"/>
  <c r="J15" i="30"/>
  <c r="L15" i="30"/>
  <c r="K27" i="30"/>
  <c r="M27" i="30"/>
  <c r="J39" i="30"/>
  <c r="L39" i="30"/>
  <c r="K51" i="30"/>
  <c r="M51" i="30"/>
  <c r="J63" i="30"/>
  <c r="L63" i="30"/>
  <c r="K64" i="30"/>
  <c r="N5" i="28" s="1"/>
  <c r="M64" i="30"/>
  <c r="K15" i="30"/>
  <c r="J27" i="30"/>
  <c r="K39" i="30"/>
  <c r="J51" i="30"/>
  <c r="K63" i="30"/>
  <c r="J64" i="30"/>
  <c r="N6" i="28" s="1"/>
  <c r="M22" i="5"/>
  <c r="L22" i="5"/>
  <c r="K22" i="5"/>
  <c r="J22" i="5"/>
  <c r="I27" i="24" l="1"/>
  <c r="H27" i="24"/>
  <c r="G27" i="24"/>
  <c r="F27" i="24"/>
  <c r="E27" i="24"/>
  <c r="D27" i="24"/>
  <c r="C27" i="24"/>
  <c r="M26" i="24"/>
  <c r="L26" i="24"/>
  <c r="K26" i="24"/>
  <c r="J26" i="24"/>
  <c r="M25" i="24"/>
  <c r="L25" i="24"/>
  <c r="K25" i="24"/>
  <c r="J25" i="24"/>
  <c r="M24" i="24"/>
  <c r="L24" i="24"/>
  <c r="K24" i="24"/>
  <c r="J24" i="24"/>
  <c r="M23" i="24"/>
  <c r="L23" i="24"/>
  <c r="K23" i="24"/>
  <c r="J23" i="24"/>
  <c r="M22" i="24"/>
  <c r="L22" i="24"/>
  <c r="K22" i="24"/>
  <c r="J22" i="24"/>
  <c r="M21" i="24"/>
  <c r="L21" i="24"/>
  <c r="K21" i="24"/>
  <c r="J21" i="24"/>
  <c r="M20" i="24"/>
  <c r="L20" i="24"/>
  <c r="K20" i="24"/>
  <c r="J20" i="24"/>
  <c r="V19" i="24"/>
  <c r="U19" i="24"/>
  <c r="T19" i="24"/>
  <c r="S19" i="24"/>
  <c r="R19" i="24"/>
  <c r="Q19" i="24"/>
  <c r="P19" i="24"/>
  <c r="O19" i="24"/>
  <c r="I15" i="24"/>
  <c r="I28" i="24" s="1"/>
  <c r="H15" i="24"/>
  <c r="H28" i="24" s="1"/>
  <c r="G15" i="24"/>
  <c r="F15" i="24"/>
  <c r="E15" i="24"/>
  <c r="E28" i="24" s="1"/>
  <c r="D15" i="24"/>
  <c r="C15" i="24"/>
  <c r="C28" i="24" s="1"/>
  <c r="M14" i="24"/>
  <c r="L14" i="24"/>
  <c r="K14" i="24"/>
  <c r="J14" i="24"/>
  <c r="M13" i="24"/>
  <c r="L13" i="24"/>
  <c r="K13" i="24"/>
  <c r="J13" i="24"/>
  <c r="M12" i="24"/>
  <c r="L12" i="24"/>
  <c r="K12" i="24"/>
  <c r="J12" i="24"/>
  <c r="M11" i="24"/>
  <c r="L11" i="24"/>
  <c r="K11" i="24"/>
  <c r="J11" i="24"/>
  <c r="M10" i="24"/>
  <c r="L10" i="24"/>
  <c r="K10" i="24"/>
  <c r="J10" i="24"/>
  <c r="M9" i="24"/>
  <c r="L9" i="24"/>
  <c r="K9" i="24"/>
  <c r="J9" i="24"/>
  <c r="M8" i="24"/>
  <c r="L8" i="24"/>
  <c r="K8" i="24"/>
  <c r="J8" i="24"/>
  <c r="F28" i="24" l="1"/>
  <c r="G28" i="24"/>
  <c r="L27" i="24"/>
  <c r="M15" i="24"/>
  <c r="J15" i="24"/>
  <c r="L15" i="24"/>
  <c r="K27" i="24"/>
  <c r="M27" i="24"/>
  <c r="D28" i="24"/>
  <c r="K15" i="24"/>
  <c r="J27" i="24"/>
  <c r="M14" i="27"/>
  <c r="L14" i="27"/>
  <c r="K14" i="27"/>
  <c r="J14" i="27"/>
  <c r="M28" i="27"/>
  <c r="L28" i="27"/>
  <c r="K28" i="27"/>
  <c r="J28" i="27"/>
  <c r="I30" i="27"/>
  <c r="H30" i="27"/>
  <c r="G30" i="27"/>
  <c r="F30" i="27"/>
  <c r="E30" i="27"/>
  <c r="D30" i="27"/>
  <c r="C30" i="27"/>
  <c r="M29" i="27"/>
  <c r="L29" i="27"/>
  <c r="K29" i="27"/>
  <c r="J29" i="27"/>
  <c r="M27" i="27"/>
  <c r="L27" i="27"/>
  <c r="K27" i="27"/>
  <c r="J27" i="27"/>
  <c r="M26" i="27"/>
  <c r="L26" i="27"/>
  <c r="K26" i="27"/>
  <c r="J26" i="27"/>
  <c r="M25" i="27"/>
  <c r="L25" i="27"/>
  <c r="K25" i="27"/>
  <c r="J25" i="27"/>
  <c r="M24" i="27"/>
  <c r="L24" i="27"/>
  <c r="K24" i="27"/>
  <c r="J24" i="27"/>
  <c r="M23" i="27"/>
  <c r="L23" i="27"/>
  <c r="K23" i="27"/>
  <c r="J23" i="27"/>
  <c r="M22" i="27"/>
  <c r="L22" i="27"/>
  <c r="K22" i="27"/>
  <c r="J22" i="27"/>
  <c r="V21" i="27"/>
  <c r="U21" i="27"/>
  <c r="T21" i="27"/>
  <c r="S21" i="27"/>
  <c r="R21" i="27"/>
  <c r="Q21" i="27"/>
  <c r="P21" i="27"/>
  <c r="O21" i="27"/>
  <c r="I17" i="27"/>
  <c r="I31" i="27" s="1"/>
  <c r="H17" i="27"/>
  <c r="H31" i="27" s="1"/>
  <c r="G17" i="27"/>
  <c r="F17" i="27"/>
  <c r="F31" i="27" s="1"/>
  <c r="E17" i="27"/>
  <c r="D17" i="27"/>
  <c r="D31" i="27" s="1"/>
  <c r="C17" i="27"/>
  <c r="M16" i="27"/>
  <c r="L16" i="27"/>
  <c r="K16" i="27"/>
  <c r="J16" i="27"/>
  <c r="M13" i="27"/>
  <c r="L13" i="27"/>
  <c r="K13" i="27"/>
  <c r="J13" i="27"/>
  <c r="M12" i="27"/>
  <c r="L12" i="27"/>
  <c r="K12" i="27"/>
  <c r="J12" i="27"/>
  <c r="M11" i="27"/>
  <c r="L11" i="27"/>
  <c r="K11" i="27"/>
  <c r="J11" i="27"/>
  <c r="M10" i="27"/>
  <c r="L10" i="27"/>
  <c r="K10" i="27"/>
  <c r="J10" i="27"/>
  <c r="M9" i="27"/>
  <c r="L9" i="27"/>
  <c r="K9" i="27"/>
  <c r="J9" i="27"/>
  <c r="M8" i="27"/>
  <c r="L8" i="27"/>
  <c r="K8" i="27"/>
  <c r="J8" i="27"/>
  <c r="I18" i="26"/>
  <c r="H18" i="26"/>
  <c r="G18" i="26"/>
  <c r="F18" i="26"/>
  <c r="E18" i="26"/>
  <c r="D18" i="26"/>
  <c r="C18" i="26"/>
  <c r="M17" i="26"/>
  <c r="L17" i="26"/>
  <c r="K17" i="26"/>
  <c r="J17" i="26"/>
  <c r="M16" i="26"/>
  <c r="L16" i="26"/>
  <c r="K16" i="26"/>
  <c r="J16" i="26"/>
  <c r="M15" i="26"/>
  <c r="L15" i="26"/>
  <c r="K15" i="26"/>
  <c r="J15" i="26"/>
  <c r="M14" i="26"/>
  <c r="L14" i="26"/>
  <c r="K14" i="26"/>
  <c r="J14" i="26"/>
  <c r="M13" i="26"/>
  <c r="L13" i="26"/>
  <c r="K13" i="26"/>
  <c r="J13" i="26"/>
  <c r="M12" i="26"/>
  <c r="L12" i="26"/>
  <c r="K12" i="26"/>
  <c r="J12" i="26"/>
  <c r="M11" i="26"/>
  <c r="L11" i="26"/>
  <c r="K11" i="26"/>
  <c r="J11" i="26"/>
  <c r="M10" i="26"/>
  <c r="L10" i="26"/>
  <c r="K10" i="26"/>
  <c r="J10" i="26"/>
  <c r="M9" i="26"/>
  <c r="L9" i="26"/>
  <c r="K9" i="26"/>
  <c r="J9" i="26"/>
  <c r="M8" i="26"/>
  <c r="L8" i="26"/>
  <c r="K8" i="26"/>
  <c r="J8" i="26"/>
  <c r="I18" i="25"/>
  <c r="H18" i="25"/>
  <c r="G18" i="25"/>
  <c r="F18" i="25"/>
  <c r="E18" i="25"/>
  <c r="D18" i="25"/>
  <c r="C18" i="25"/>
  <c r="M17" i="25"/>
  <c r="L17" i="25"/>
  <c r="K17" i="25"/>
  <c r="J17" i="25"/>
  <c r="M16" i="25"/>
  <c r="L16" i="25"/>
  <c r="K16" i="25"/>
  <c r="J16" i="25"/>
  <c r="M15" i="25"/>
  <c r="L15" i="25"/>
  <c r="K15" i="25"/>
  <c r="J15" i="25"/>
  <c r="M14" i="25"/>
  <c r="L14" i="25"/>
  <c r="K14" i="25"/>
  <c r="J14" i="25"/>
  <c r="M13" i="25"/>
  <c r="L13" i="25"/>
  <c r="K13" i="25"/>
  <c r="J13" i="25"/>
  <c r="M12" i="25"/>
  <c r="L12" i="25"/>
  <c r="K12" i="25"/>
  <c r="J12" i="25"/>
  <c r="M11" i="25"/>
  <c r="L11" i="25"/>
  <c r="K11" i="25"/>
  <c r="J11" i="25"/>
  <c r="M10" i="25"/>
  <c r="L10" i="25"/>
  <c r="K10" i="25"/>
  <c r="J10" i="25"/>
  <c r="M9" i="25"/>
  <c r="L9" i="25"/>
  <c r="K9" i="25"/>
  <c r="J9" i="25"/>
  <c r="M8" i="25"/>
  <c r="L8" i="25"/>
  <c r="K8" i="25"/>
  <c r="J8" i="25"/>
  <c r="I15" i="23"/>
  <c r="H15" i="23"/>
  <c r="G15" i="23"/>
  <c r="F15" i="23"/>
  <c r="E15" i="23"/>
  <c r="D15" i="23"/>
  <c r="C15" i="23"/>
  <c r="M14" i="23"/>
  <c r="L14" i="23"/>
  <c r="K14" i="23"/>
  <c r="J14" i="23"/>
  <c r="M12" i="23"/>
  <c r="L12" i="23"/>
  <c r="K12" i="23"/>
  <c r="J12" i="23"/>
  <c r="M11" i="23"/>
  <c r="L11" i="23"/>
  <c r="K11" i="23"/>
  <c r="J11" i="23"/>
  <c r="M10" i="23"/>
  <c r="L10" i="23"/>
  <c r="K10" i="23"/>
  <c r="J10" i="23"/>
  <c r="M9" i="23"/>
  <c r="L9" i="23"/>
  <c r="K9" i="23"/>
  <c r="J9" i="23"/>
  <c r="M8" i="23"/>
  <c r="L8" i="23"/>
  <c r="K8" i="23"/>
  <c r="J8" i="23"/>
  <c r="J16" i="22"/>
  <c r="K16" i="22"/>
  <c r="L16" i="22"/>
  <c r="M16" i="22"/>
  <c r="J17" i="22"/>
  <c r="K17" i="22"/>
  <c r="L17" i="22"/>
  <c r="M17" i="22"/>
  <c r="I18" i="22"/>
  <c r="H18" i="22"/>
  <c r="G18" i="22"/>
  <c r="F18" i="22"/>
  <c r="E18" i="22"/>
  <c r="D18" i="22"/>
  <c r="C18" i="22"/>
  <c r="M15" i="22"/>
  <c r="L15" i="22"/>
  <c r="K15" i="22"/>
  <c r="J15" i="22"/>
  <c r="M14" i="22"/>
  <c r="L14" i="22"/>
  <c r="K14" i="22"/>
  <c r="J14" i="22"/>
  <c r="M13" i="22"/>
  <c r="L13" i="22"/>
  <c r="K13" i="22"/>
  <c r="J13" i="22"/>
  <c r="M12" i="22"/>
  <c r="L12" i="22"/>
  <c r="K12" i="22"/>
  <c r="J12" i="22"/>
  <c r="M11" i="22"/>
  <c r="L11" i="22"/>
  <c r="K11" i="22"/>
  <c r="J11" i="22"/>
  <c r="M10" i="22"/>
  <c r="L10" i="22"/>
  <c r="K10" i="22"/>
  <c r="J10" i="22"/>
  <c r="M9" i="22"/>
  <c r="L9" i="22"/>
  <c r="K9" i="22"/>
  <c r="J9" i="22"/>
  <c r="M8" i="22"/>
  <c r="L8" i="22"/>
  <c r="K8" i="22"/>
  <c r="J8" i="22"/>
  <c r="I20" i="21"/>
  <c r="H20" i="21"/>
  <c r="G20" i="21"/>
  <c r="F20" i="21"/>
  <c r="E20" i="21"/>
  <c r="D20" i="21"/>
  <c r="C20" i="21"/>
  <c r="M19" i="21"/>
  <c r="L19" i="21"/>
  <c r="K19" i="21"/>
  <c r="J19" i="21"/>
  <c r="M18" i="21"/>
  <c r="L18" i="21"/>
  <c r="K18" i="21"/>
  <c r="J18" i="21"/>
  <c r="M17" i="21"/>
  <c r="L17" i="21"/>
  <c r="K17" i="21"/>
  <c r="J17" i="21"/>
  <c r="M16" i="21"/>
  <c r="L16" i="21"/>
  <c r="K16" i="21"/>
  <c r="J16" i="21"/>
  <c r="M15" i="21"/>
  <c r="L15" i="21"/>
  <c r="K15" i="21"/>
  <c r="J15" i="21"/>
  <c r="M14" i="21"/>
  <c r="L14" i="21"/>
  <c r="K14" i="21"/>
  <c r="J14" i="21"/>
  <c r="M13" i="21"/>
  <c r="L13" i="21"/>
  <c r="K13" i="21"/>
  <c r="J13" i="21"/>
  <c r="M12" i="21"/>
  <c r="L12" i="21"/>
  <c r="K12" i="21"/>
  <c r="J12" i="21"/>
  <c r="M11" i="21"/>
  <c r="L11" i="21"/>
  <c r="K11" i="21"/>
  <c r="J11" i="21"/>
  <c r="M10" i="21"/>
  <c r="L10" i="21"/>
  <c r="K10" i="21"/>
  <c r="J10" i="21"/>
  <c r="M9" i="21"/>
  <c r="L9" i="21"/>
  <c r="K9" i="21"/>
  <c r="J9" i="21"/>
  <c r="M8" i="21"/>
  <c r="L8" i="21"/>
  <c r="K8" i="21"/>
  <c r="J8" i="21"/>
  <c r="I14" i="20"/>
  <c r="H14" i="20"/>
  <c r="G14" i="20"/>
  <c r="F14" i="20"/>
  <c r="E14" i="20"/>
  <c r="D14" i="20"/>
  <c r="C14" i="20"/>
  <c r="M13" i="20"/>
  <c r="L13" i="20"/>
  <c r="K13" i="20"/>
  <c r="J13" i="20"/>
  <c r="M12" i="20"/>
  <c r="L12" i="20"/>
  <c r="K12" i="20"/>
  <c r="J12" i="20"/>
  <c r="M11" i="20"/>
  <c r="L11" i="20"/>
  <c r="K11" i="20"/>
  <c r="J11" i="20"/>
  <c r="M10" i="20"/>
  <c r="L10" i="20"/>
  <c r="K10" i="20"/>
  <c r="J10" i="20"/>
  <c r="M9" i="20"/>
  <c r="L9" i="20"/>
  <c r="K9" i="20"/>
  <c r="J9" i="20"/>
  <c r="M8" i="20"/>
  <c r="L8" i="20"/>
  <c r="K8" i="20"/>
  <c r="J8" i="20"/>
  <c r="M12" i="19"/>
  <c r="M13" i="19"/>
  <c r="M14" i="19"/>
  <c r="M15" i="19"/>
  <c r="M16" i="19"/>
  <c r="M17" i="19"/>
  <c r="M18" i="19"/>
  <c r="M19" i="19"/>
  <c r="L12" i="19"/>
  <c r="L13" i="19"/>
  <c r="L14" i="19"/>
  <c r="L15" i="19"/>
  <c r="L16" i="19"/>
  <c r="L17" i="19"/>
  <c r="L18" i="19"/>
  <c r="L19" i="19"/>
  <c r="K12" i="19"/>
  <c r="K13" i="19"/>
  <c r="K14" i="19"/>
  <c r="K15" i="19"/>
  <c r="K16" i="19"/>
  <c r="K17" i="19"/>
  <c r="K18" i="19"/>
  <c r="K19" i="19"/>
  <c r="J12" i="19"/>
  <c r="J13" i="19"/>
  <c r="J14" i="19"/>
  <c r="J15" i="19"/>
  <c r="J16" i="19"/>
  <c r="J17" i="19"/>
  <c r="J18" i="19"/>
  <c r="J19" i="19"/>
  <c r="D20" i="19"/>
  <c r="E20" i="19"/>
  <c r="F20" i="19"/>
  <c r="G20" i="19"/>
  <c r="H20" i="19"/>
  <c r="I20" i="19"/>
  <c r="C20" i="19"/>
  <c r="M11" i="19"/>
  <c r="L11" i="19"/>
  <c r="K11" i="19"/>
  <c r="J11" i="19"/>
  <c r="M10" i="19"/>
  <c r="L10" i="19"/>
  <c r="K10" i="19"/>
  <c r="J10" i="19"/>
  <c r="M9" i="19"/>
  <c r="L9" i="19"/>
  <c r="K9" i="19"/>
  <c r="J9" i="19"/>
  <c r="M8" i="19"/>
  <c r="L8" i="19"/>
  <c r="K8" i="19"/>
  <c r="J8" i="19"/>
  <c r="I13" i="18"/>
  <c r="H13" i="18"/>
  <c r="G13" i="18"/>
  <c r="F13" i="18"/>
  <c r="E13" i="18"/>
  <c r="D13" i="18"/>
  <c r="C13" i="18"/>
  <c r="M12" i="18"/>
  <c r="L12" i="18"/>
  <c r="K12" i="18"/>
  <c r="J12" i="18"/>
  <c r="M10" i="18"/>
  <c r="L10" i="18"/>
  <c r="K10" i="18"/>
  <c r="J10" i="18"/>
  <c r="M9" i="18"/>
  <c r="L9" i="18"/>
  <c r="K9" i="18"/>
  <c r="J9" i="18"/>
  <c r="M8" i="18"/>
  <c r="L8" i="18"/>
  <c r="K8" i="18"/>
  <c r="J8" i="18"/>
  <c r="I30" i="17"/>
  <c r="H30" i="17"/>
  <c r="G30" i="17"/>
  <c r="F30" i="17"/>
  <c r="E30" i="17"/>
  <c r="D30" i="17"/>
  <c r="C30" i="17"/>
  <c r="M29" i="17"/>
  <c r="L29" i="17"/>
  <c r="K29" i="17"/>
  <c r="J29" i="17"/>
  <c r="M28" i="17"/>
  <c r="L28" i="17"/>
  <c r="K28" i="17"/>
  <c r="J28" i="17"/>
  <c r="M27" i="17"/>
  <c r="L27" i="17"/>
  <c r="K27" i="17"/>
  <c r="J27" i="17"/>
  <c r="M26" i="17"/>
  <c r="L26" i="17"/>
  <c r="K26" i="17"/>
  <c r="J26" i="17"/>
  <c r="I21" i="17"/>
  <c r="H21" i="17"/>
  <c r="G21" i="17"/>
  <c r="F21" i="17"/>
  <c r="E21" i="17"/>
  <c r="D21" i="17"/>
  <c r="C21" i="17"/>
  <c r="M20" i="17"/>
  <c r="L20" i="17"/>
  <c r="K20" i="17"/>
  <c r="J20" i="17"/>
  <c r="M19" i="17"/>
  <c r="L19" i="17"/>
  <c r="K19" i="17"/>
  <c r="J19" i="17"/>
  <c r="M18" i="17"/>
  <c r="L18" i="17"/>
  <c r="K18" i="17"/>
  <c r="J18" i="17"/>
  <c r="M17" i="17"/>
  <c r="L17" i="17"/>
  <c r="K17" i="17"/>
  <c r="J17" i="17"/>
  <c r="V16" i="17"/>
  <c r="V25" i="17" s="1"/>
  <c r="U16" i="17"/>
  <c r="U25" i="17" s="1"/>
  <c r="T16" i="17"/>
  <c r="T25" i="17" s="1"/>
  <c r="S16" i="17"/>
  <c r="S25" i="17" s="1"/>
  <c r="R16" i="17"/>
  <c r="R25" i="17" s="1"/>
  <c r="Q16" i="17"/>
  <c r="Q25" i="17" s="1"/>
  <c r="P16" i="17"/>
  <c r="P25" i="17" s="1"/>
  <c r="O16" i="17"/>
  <c r="O25" i="17" s="1"/>
  <c r="I12" i="17"/>
  <c r="I31" i="17" s="1"/>
  <c r="H12" i="17"/>
  <c r="G12" i="17"/>
  <c r="F12" i="17"/>
  <c r="E12" i="17"/>
  <c r="E31" i="17" s="1"/>
  <c r="D12" i="17"/>
  <c r="C12" i="17"/>
  <c r="C31" i="17" s="1"/>
  <c r="M11" i="17"/>
  <c r="L11" i="17"/>
  <c r="K11" i="17"/>
  <c r="J11" i="17"/>
  <c r="M10" i="17"/>
  <c r="L10" i="17"/>
  <c r="K10" i="17"/>
  <c r="J10" i="17"/>
  <c r="M9" i="17"/>
  <c r="L9" i="17"/>
  <c r="K9" i="17"/>
  <c r="J9" i="17"/>
  <c r="M8" i="17"/>
  <c r="L8" i="17"/>
  <c r="K8" i="17"/>
  <c r="J8" i="17"/>
  <c r="I39" i="16"/>
  <c r="H39" i="16"/>
  <c r="G39" i="16"/>
  <c r="F39" i="16"/>
  <c r="E39" i="16"/>
  <c r="D39" i="16"/>
  <c r="M39" i="16" s="1"/>
  <c r="C39" i="16"/>
  <c r="M38" i="16"/>
  <c r="L38" i="16"/>
  <c r="K38" i="16"/>
  <c r="J38" i="16"/>
  <c r="M37" i="16"/>
  <c r="L37" i="16"/>
  <c r="K37" i="16"/>
  <c r="J37" i="16"/>
  <c r="M36" i="16"/>
  <c r="L36" i="16"/>
  <c r="K36" i="16"/>
  <c r="J36" i="16"/>
  <c r="M35" i="16"/>
  <c r="L35" i="16"/>
  <c r="K35" i="16"/>
  <c r="J35" i="16"/>
  <c r="M34" i="16"/>
  <c r="L34" i="16"/>
  <c r="K34" i="16"/>
  <c r="J34" i="16"/>
  <c r="M33" i="16"/>
  <c r="L33" i="16"/>
  <c r="K33" i="16"/>
  <c r="J33" i="16"/>
  <c r="M32" i="16"/>
  <c r="L32" i="16"/>
  <c r="K32" i="16"/>
  <c r="J32" i="16"/>
  <c r="I27" i="16"/>
  <c r="H27" i="16"/>
  <c r="G27" i="16"/>
  <c r="F27" i="16"/>
  <c r="E27" i="16"/>
  <c r="D27" i="16"/>
  <c r="C27" i="16"/>
  <c r="M26" i="16"/>
  <c r="L26" i="16"/>
  <c r="K26" i="16"/>
  <c r="J26" i="16"/>
  <c r="M25" i="16"/>
  <c r="L25" i="16"/>
  <c r="K25" i="16"/>
  <c r="J25" i="16"/>
  <c r="M24" i="16"/>
  <c r="L24" i="16"/>
  <c r="K24" i="16"/>
  <c r="J24" i="16"/>
  <c r="M23" i="16"/>
  <c r="L23" i="16"/>
  <c r="K23" i="16"/>
  <c r="J23" i="16"/>
  <c r="M22" i="16"/>
  <c r="L22" i="16"/>
  <c r="K22" i="16"/>
  <c r="J22" i="16"/>
  <c r="M21" i="16"/>
  <c r="L21" i="16"/>
  <c r="K21" i="16"/>
  <c r="J21" i="16"/>
  <c r="M20" i="16"/>
  <c r="L20" i="16"/>
  <c r="K20" i="16"/>
  <c r="J20" i="16"/>
  <c r="V19" i="16"/>
  <c r="V31" i="16" s="1"/>
  <c r="U19" i="16"/>
  <c r="U31" i="16" s="1"/>
  <c r="T19" i="16"/>
  <c r="T31" i="16" s="1"/>
  <c r="S19" i="16"/>
  <c r="S31" i="16" s="1"/>
  <c r="R19" i="16"/>
  <c r="R31" i="16" s="1"/>
  <c r="Q19" i="16"/>
  <c r="Q31" i="16" s="1"/>
  <c r="P19" i="16"/>
  <c r="P31" i="16" s="1"/>
  <c r="O19" i="16"/>
  <c r="O31" i="16" s="1"/>
  <c r="I15" i="16"/>
  <c r="H15" i="16"/>
  <c r="H40" i="16" s="1"/>
  <c r="G15" i="16"/>
  <c r="F15" i="16"/>
  <c r="F40" i="16" s="1"/>
  <c r="E15" i="16"/>
  <c r="D15" i="16"/>
  <c r="D40" i="16" s="1"/>
  <c r="C15" i="16"/>
  <c r="M14" i="16"/>
  <c r="L14" i="16"/>
  <c r="K14" i="16"/>
  <c r="J14" i="16"/>
  <c r="M13" i="16"/>
  <c r="L13" i="16"/>
  <c r="K13" i="16"/>
  <c r="J13" i="16"/>
  <c r="M12" i="16"/>
  <c r="L12" i="16"/>
  <c r="K12" i="16"/>
  <c r="J12" i="16"/>
  <c r="M11" i="16"/>
  <c r="L11" i="16"/>
  <c r="K11" i="16"/>
  <c r="J11" i="16"/>
  <c r="M10" i="16"/>
  <c r="L10" i="16"/>
  <c r="K10" i="16"/>
  <c r="J10" i="16"/>
  <c r="M9" i="16"/>
  <c r="L9" i="16"/>
  <c r="K9" i="16"/>
  <c r="J9" i="16"/>
  <c r="M8" i="16"/>
  <c r="L8" i="16"/>
  <c r="K8" i="16"/>
  <c r="J8" i="16"/>
  <c r="I39" i="15"/>
  <c r="H39" i="15"/>
  <c r="G39" i="15"/>
  <c r="F39" i="15"/>
  <c r="E39" i="15"/>
  <c r="D39" i="15"/>
  <c r="C39" i="15"/>
  <c r="M38" i="15"/>
  <c r="L38" i="15"/>
  <c r="K38" i="15"/>
  <c r="J38" i="15"/>
  <c r="M37" i="15"/>
  <c r="L37" i="15"/>
  <c r="K37" i="15"/>
  <c r="J37" i="15"/>
  <c r="M36" i="15"/>
  <c r="L36" i="15"/>
  <c r="K36" i="15"/>
  <c r="J36" i="15"/>
  <c r="M35" i="15"/>
  <c r="L35" i="15"/>
  <c r="K35" i="15"/>
  <c r="J35" i="15"/>
  <c r="M34" i="15"/>
  <c r="L34" i="15"/>
  <c r="K34" i="15"/>
  <c r="J34" i="15"/>
  <c r="M33" i="15"/>
  <c r="L33" i="15"/>
  <c r="K33" i="15"/>
  <c r="J33" i="15"/>
  <c r="M32" i="15"/>
  <c r="L32" i="15"/>
  <c r="K32" i="15"/>
  <c r="J32" i="15"/>
  <c r="I27" i="15"/>
  <c r="H27" i="15"/>
  <c r="G27" i="15"/>
  <c r="F27" i="15"/>
  <c r="E27" i="15"/>
  <c r="D27" i="15"/>
  <c r="C27" i="15"/>
  <c r="M26" i="15"/>
  <c r="L26" i="15"/>
  <c r="K26" i="15"/>
  <c r="J26" i="15"/>
  <c r="M25" i="15"/>
  <c r="L25" i="15"/>
  <c r="K25" i="15"/>
  <c r="J25" i="15"/>
  <c r="M24" i="15"/>
  <c r="L24" i="15"/>
  <c r="K24" i="15"/>
  <c r="J24" i="15"/>
  <c r="M23" i="15"/>
  <c r="L23" i="15"/>
  <c r="K23" i="15"/>
  <c r="J23" i="15"/>
  <c r="M22" i="15"/>
  <c r="L22" i="15"/>
  <c r="K22" i="15"/>
  <c r="J22" i="15"/>
  <c r="M21" i="15"/>
  <c r="L21" i="15"/>
  <c r="K21" i="15"/>
  <c r="J21" i="15"/>
  <c r="M20" i="15"/>
  <c r="L20" i="15"/>
  <c r="K20" i="15"/>
  <c r="J20" i="15"/>
  <c r="V19" i="15"/>
  <c r="V31" i="15" s="1"/>
  <c r="U19" i="15"/>
  <c r="U31" i="15" s="1"/>
  <c r="T19" i="15"/>
  <c r="T31" i="15" s="1"/>
  <c r="S19" i="15"/>
  <c r="S31" i="15" s="1"/>
  <c r="R19" i="15"/>
  <c r="R31" i="15" s="1"/>
  <c r="Q19" i="15"/>
  <c r="Q31" i="15" s="1"/>
  <c r="P19" i="15"/>
  <c r="P31" i="15" s="1"/>
  <c r="O19" i="15"/>
  <c r="O31" i="15" s="1"/>
  <c r="I15" i="15"/>
  <c r="I40" i="15" s="1"/>
  <c r="H15" i="15"/>
  <c r="G15" i="15"/>
  <c r="F15" i="15"/>
  <c r="E15" i="15"/>
  <c r="D15" i="15"/>
  <c r="C15" i="15"/>
  <c r="M14" i="15"/>
  <c r="L14" i="15"/>
  <c r="K14" i="15"/>
  <c r="J14" i="15"/>
  <c r="M13" i="15"/>
  <c r="L13" i="15"/>
  <c r="K13" i="15"/>
  <c r="J13" i="15"/>
  <c r="M12" i="15"/>
  <c r="L12" i="15"/>
  <c r="K12" i="15"/>
  <c r="J12" i="15"/>
  <c r="M11" i="15"/>
  <c r="L11" i="15"/>
  <c r="K11" i="15"/>
  <c r="J11" i="15"/>
  <c r="M10" i="15"/>
  <c r="L10" i="15"/>
  <c r="K10" i="15"/>
  <c r="J10" i="15"/>
  <c r="M9" i="15"/>
  <c r="L9" i="15"/>
  <c r="K9" i="15"/>
  <c r="J9" i="15"/>
  <c r="M8" i="15"/>
  <c r="L8" i="15"/>
  <c r="K8" i="15"/>
  <c r="J8" i="15"/>
  <c r="I39" i="14"/>
  <c r="H39" i="14"/>
  <c r="G39" i="14"/>
  <c r="F39" i="14"/>
  <c r="E39" i="14"/>
  <c r="D39" i="14"/>
  <c r="C39" i="14"/>
  <c r="M38" i="14"/>
  <c r="L38" i="14"/>
  <c r="K38" i="14"/>
  <c r="J38" i="14"/>
  <c r="M37" i="14"/>
  <c r="L37" i="14"/>
  <c r="K37" i="14"/>
  <c r="J37" i="14"/>
  <c r="M36" i="14"/>
  <c r="L36" i="14"/>
  <c r="K36" i="14"/>
  <c r="J36" i="14"/>
  <c r="M35" i="14"/>
  <c r="L35" i="14"/>
  <c r="K35" i="14"/>
  <c r="J35" i="14"/>
  <c r="M34" i="14"/>
  <c r="L34" i="14"/>
  <c r="K34" i="14"/>
  <c r="J34" i="14"/>
  <c r="M33" i="14"/>
  <c r="L33" i="14"/>
  <c r="K33" i="14"/>
  <c r="J33" i="14"/>
  <c r="M32" i="14"/>
  <c r="L32" i="14"/>
  <c r="K32" i="14"/>
  <c r="J32" i="14"/>
  <c r="I27" i="14"/>
  <c r="H27" i="14"/>
  <c r="G27" i="14"/>
  <c r="F27" i="14"/>
  <c r="E27" i="14"/>
  <c r="D27" i="14"/>
  <c r="C27" i="14"/>
  <c r="M26" i="14"/>
  <c r="L26" i="14"/>
  <c r="K26" i="14"/>
  <c r="J26" i="14"/>
  <c r="M25" i="14"/>
  <c r="L25" i="14"/>
  <c r="K25" i="14"/>
  <c r="J25" i="14"/>
  <c r="M24" i="14"/>
  <c r="L24" i="14"/>
  <c r="K24" i="14"/>
  <c r="J24" i="14"/>
  <c r="M23" i="14"/>
  <c r="L23" i="14"/>
  <c r="K23" i="14"/>
  <c r="J23" i="14"/>
  <c r="M22" i="14"/>
  <c r="L22" i="14"/>
  <c r="K22" i="14"/>
  <c r="J22" i="14"/>
  <c r="M21" i="14"/>
  <c r="L21" i="14"/>
  <c r="K21" i="14"/>
  <c r="J21" i="14"/>
  <c r="M20" i="14"/>
  <c r="L20" i="14"/>
  <c r="K20" i="14"/>
  <c r="J20" i="14"/>
  <c r="V19" i="14"/>
  <c r="V31" i="14" s="1"/>
  <c r="U19" i="14"/>
  <c r="U31" i="14" s="1"/>
  <c r="T19" i="14"/>
  <c r="T31" i="14" s="1"/>
  <c r="S19" i="14"/>
  <c r="S31" i="14" s="1"/>
  <c r="R19" i="14"/>
  <c r="R31" i="14" s="1"/>
  <c r="Q19" i="14"/>
  <c r="Q31" i="14" s="1"/>
  <c r="P19" i="14"/>
  <c r="P31" i="14" s="1"/>
  <c r="O19" i="14"/>
  <c r="O31" i="14" s="1"/>
  <c r="I15" i="14"/>
  <c r="I40" i="14" s="1"/>
  <c r="H15" i="14"/>
  <c r="G15" i="14"/>
  <c r="F15" i="14"/>
  <c r="E15" i="14"/>
  <c r="D15" i="14"/>
  <c r="C15" i="14"/>
  <c r="M14" i="14"/>
  <c r="L14" i="14"/>
  <c r="K14" i="14"/>
  <c r="J14" i="14"/>
  <c r="M13" i="14"/>
  <c r="L13" i="14"/>
  <c r="K13" i="14"/>
  <c r="J13" i="14"/>
  <c r="M12" i="14"/>
  <c r="L12" i="14"/>
  <c r="K12" i="14"/>
  <c r="J12" i="14"/>
  <c r="M11" i="14"/>
  <c r="L11" i="14"/>
  <c r="K11" i="14"/>
  <c r="J11" i="14"/>
  <c r="M10" i="14"/>
  <c r="L10" i="14"/>
  <c r="K10" i="14"/>
  <c r="J10" i="14"/>
  <c r="M9" i="14"/>
  <c r="L9" i="14"/>
  <c r="K9" i="14"/>
  <c r="J9" i="14"/>
  <c r="M8" i="14"/>
  <c r="L8" i="14"/>
  <c r="K8" i="14"/>
  <c r="J8" i="14"/>
  <c r="D39" i="2"/>
  <c r="E39" i="2"/>
  <c r="F39" i="2"/>
  <c r="G39" i="2"/>
  <c r="H39" i="2"/>
  <c r="I39" i="2"/>
  <c r="I64" i="8"/>
  <c r="H64" i="8"/>
  <c r="G64" i="8"/>
  <c r="F64" i="8"/>
  <c r="E64" i="8"/>
  <c r="D64" i="8"/>
  <c r="C64" i="8"/>
  <c r="I63" i="8"/>
  <c r="H63" i="8"/>
  <c r="G63" i="8"/>
  <c r="F63" i="8"/>
  <c r="E63" i="8"/>
  <c r="D63" i="8"/>
  <c r="M63" i="8" s="1"/>
  <c r="C63" i="8"/>
  <c r="M62" i="8"/>
  <c r="L62" i="8"/>
  <c r="K62" i="8"/>
  <c r="J62" i="8"/>
  <c r="M61" i="8"/>
  <c r="L61" i="8"/>
  <c r="K61" i="8"/>
  <c r="J61" i="8"/>
  <c r="M60" i="8"/>
  <c r="L60" i="8"/>
  <c r="K60" i="8"/>
  <c r="J60" i="8"/>
  <c r="M59" i="8"/>
  <c r="L59" i="8"/>
  <c r="K59" i="8"/>
  <c r="J59" i="8"/>
  <c r="M58" i="8"/>
  <c r="L58" i="8"/>
  <c r="K58" i="8"/>
  <c r="J58" i="8"/>
  <c r="M57" i="8"/>
  <c r="L57" i="8"/>
  <c r="K57" i="8"/>
  <c r="J57" i="8"/>
  <c r="M56" i="8"/>
  <c r="L56" i="8"/>
  <c r="K56" i="8"/>
  <c r="J56" i="8"/>
  <c r="I51" i="8"/>
  <c r="H51" i="8"/>
  <c r="G51" i="8"/>
  <c r="F51" i="8"/>
  <c r="E51" i="8"/>
  <c r="D51" i="8"/>
  <c r="C51" i="8"/>
  <c r="M50" i="8"/>
  <c r="L50" i="8"/>
  <c r="K50" i="8"/>
  <c r="J50" i="8"/>
  <c r="M49" i="8"/>
  <c r="L49" i="8"/>
  <c r="K49" i="8"/>
  <c r="J49" i="8"/>
  <c r="M48" i="8"/>
  <c r="L48" i="8"/>
  <c r="K48" i="8"/>
  <c r="J48" i="8"/>
  <c r="M47" i="8"/>
  <c r="L47" i="8"/>
  <c r="K47" i="8"/>
  <c r="J47" i="8"/>
  <c r="M46" i="8"/>
  <c r="L46" i="8"/>
  <c r="K46" i="8"/>
  <c r="J46" i="8"/>
  <c r="M45" i="8"/>
  <c r="L45" i="8"/>
  <c r="K45" i="8"/>
  <c r="J45" i="8"/>
  <c r="M44" i="8"/>
  <c r="L44" i="8"/>
  <c r="K44" i="8"/>
  <c r="J44" i="8"/>
  <c r="I39" i="8"/>
  <c r="H39" i="8"/>
  <c r="G39" i="8"/>
  <c r="F39" i="8"/>
  <c r="E39" i="8"/>
  <c r="D39" i="8"/>
  <c r="M39" i="8" s="1"/>
  <c r="C39" i="8"/>
  <c r="M38" i="8"/>
  <c r="L38" i="8"/>
  <c r="K38" i="8"/>
  <c r="J38" i="8"/>
  <c r="M37" i="8"/>
  <c r="L37" i="8"/>
  <c r="K37" i="8"/>
  <c r="J37" i="8"/>
  <c r="M36" i="8"/>
  <c r="L36" i="8"/>
  <c r="K36" i="8"/>
  <c r="J36" i="8"/>
  <c r="M35" i="8"/>
  <c r="L35" i="8"/>
  <c r="K35" i="8"/>
  <c r="J35" i="8"/>
  <c r="M34" i="8"/>
  <c r="L34" i="8"/>
  <c r="K34" i="8"/>
  <c r="J34" i="8"/>
  <c r="M33" i="8"/>
  <c r="L33" i="8"/>
  <c r="K33" i="8"/>
  <c r="J33" i="8"/>
  <c r="M32" i="8"/>
  <c r="L32" i="8"/>
  <c r="K32" i="8"/>
  <c r="J32" i="8"/>
  <c r="I27" i="8"/>
  <c r="H27" i="8"/>
  <c r="G27" i="8"/>
  <c r="F27" i="8"/>
  <c r="E27" i="8"/>
  <c r="D27" i="8"/>
  <c r="C27" i="8"/>
  <c r="M26" i="8"/>
  <c r="L26" i="8"/>
  <c r="K26" i="8"/>
  <c r="J26" i="8"/>
  <c r="M25" i="8"/>
  <c r="L25" i="8"/>
  <c r="K25" i="8"/>
  <c r="J25" i="8"/>
  <c r="M24" i="8"/>
  <c r="L24" i="8"/>
  <c r="K24" i="8"/>
  <c r="J24" i="8"/>
  <c r="M23" i="8"/>
  <c r="L23" i="8"/>
  <c r="K23" i="8"/>
  <c r="J23" i="8"/>
  <c r="M22" i="8"/>
  <c r="L22" i="8"/>
  <c r="K22" i="8"/>
  <c r="J22" i="8"/>
  <c r="M21" i="8"/>
  <c r="L21" i="8"/>
  <c r="K21" i="8"/>
  <c r="J21" i="8"/>
  <c r="M20" i="8"/>
  <c r="L20" i="8"/>
  <c r="K20" i="8"/>
  <c r="J20" i="8"/>
  <c r="V19" i="8"/>
  <c r="V31" i="8" s="1"/>
  <c r="V43" i="8" s="1"/>
  <c r="V55" i="8" s="1"/>
  <c r="U19" i="8"/>
  <c r="U31" i="8" s="1"/>
  <c r="U43" i="8" s="1"/>
  <c r="U55" i="8" s="1"/>
  <c r="T19" i="8"/>
  <c r="T31" i="8" s="1"/>
  <c r="T43" i="8" s="1"/>
  <c r="T55" i="8" s="1"/>
  <c r="S19" i="8"/>
  <c r="S31" i="8" s="1"/>
  <c r="S43" i="8" s="1"/>
  <c r="S55" i="8" s="1"/>
  <c r="R19" i="8"/>
  <c r="R31" i="8" s="1"/>
  <c r="R43" i="8" s="1"/>
  <c r="R55" i="8" s="1"/>
  <c r="Q19" i="8"/>
  <c r="Q31" i="8" s="1"/>
  <c r="Q43" i="8" s="1"/>
  <c r="Q55" i="8" s="1"/>
  <c r="P19" i="8"/>
  <c r="P31" i="8" s="1"/>
  <c r="P43" i="8" s="1"/>
  <c r="P55" i="8" s="1"/>
  <c r="O19" i="8"/>
  <c r="O31" i="8" s="1"/>
  <c r="O43" i="8" s="1"/>
  <c r="O55" i="8" s="1"/>
  <c r="I15" i="8"/>
  <c r="H15" i="8"/>
  <c r="G15" i="8"/>
  <c r="F15" i="8"/>
  <c r="E15" i="8"/>
  <c r="D15" i="8"/>
  <c r="C15" i="8"/>
  <c r="M14" i="8"/>
  <c r="L14" i="8"/>
  <c r="K14" i="8"/>
  <c r="J14" i="8"/>
  <c r="M13" i="8"/>
  <c r="L13" i="8"/>
  <c r="K13" i="8"/>
  <c r="J13" i="8"/>
  <c r="M12" i="8"/>
  <c r="L12" i="8"/>
  <c r="K12" i="8"/>
  <c r="J12" i="8"/>
  <c r="M11" i="8"/>
  <c r="L11" i="8"/>
  <c r="K11" i="8"/>
  <c r="J11" i="8"/>
  <c r="M10" i="8"/>
  <c r="L10" i="8"/>
  <c r="K10" i="8"/>
  <c r="J10" i="8"/>
  <c r="M9" i="8"/>
  <c r="L9" i="8"/>
  <c r="K9" i="8"/>
  <c r="J9" i="8"/>
  <c r="M8" i="8"/>
  <c r="L8" i="8"/>
  <c r="K8" i="8"/>
  <c r="J8" i="8"/>
  <c r="I51" i="7"/>
  <c r="H51" i="7"/>
  <c r="G51" i="7"/>
  <c r="F51" i="7"/>
  <c r="E51" i="7"/>
  <c r="D51" i="7"/>
  <c r="C51" i="7"/>
  <c r="M50" i="7"/>
  <c r="L50" i="7"/>
  <c r="K50" i="7"/>
  <c r="J50" i="7"/>
  <c r="M49" i="7"/>
  <c r="L49" i="7"/>
  <c r="K49" i="7"/>
  <c r="J49" i="7"/>
  <c r="M48" i="7"/>
  <c r="L48" i="7"/>
  <c r="K48" i="7"/>
  <c r="J48" i="7"/>
  <c r="M47" i="7"/>
  <c r="L47" i="7"/>
  <c r="K47" i="7"/>
  <c r="J47" i="7"/>
  <c r="M46" i="7"/>
  <c r="L46" i="7"/>
  <c r="K46" i="7"/>
  <c r="J46" i="7"/>
  <c r="M45" i="7"/>
  <c r="L45" i="7"/>
  <c r="K45" i="7"/>
  <c r="J45" i="7"/>
  <c r="M44" i="7"/>
  <c r="L44" i="7"/>
  <c r="K44" i="7"/>
  <c r="J44" i="7"/>
  <c r="I39" i="7"/>
  <c r="H39" i="7"/>
  <c r="G39" i="7"/>
  <c r="F39" i="7"/>
  <c r="E39" i="7"/>
  <c r="D39" i="7"/>
  <c r="C39" i="7"/>
  <c r="M38" i="7"/>
  <c r="L38" i="7"/>
  <c r="K38" i="7"/>
  <c r="J38" i="7"/>
  <c r="M37" i="7"/>
  <c r="L37" i="7"/>
  <c r="K37" i="7"/>
  <c r="J37" i="7"/>
  <c r="M36" i="7"/>
  <c r="L36" i="7"/>
  <c r="K36" i="7"/>
  <c r="J36" i="7"/>
  <c r="M35" i="7"/>
  <c r="L35" i="7"/>
  <c r="K35" i="7"/>
  <c r="J35" i="7"/>
  <c r="M34" i="7"/>
  <c r="L34" i="7"/>
  <c r="K34" i="7"/>
  <c r="J34" i="7"/>
  <c r="M33" i="7"/>
  <c r="L33" i="7"/>
  <c r="K33" i="7"/>
  <c r="J33" i="7"/>
  <c r="M32" i="7"/>
  <c r="L32" i="7"/>
  <c r="K32" i="7"/>
  <c r="J32" i="7"/>
  <c r="I27" i="7"/>
  <c r="H27" i="7"/>
  <c r="G27" i="7"/>
  <c r="F27" i="7"/>
  <c r="E27" i="7"/>
  <c r="D27" i="7"/>
  <c r="C27" i="7"/>
  <c r="M26" i="7"/>
  <c r="L26" i="7"/>
  <c r="K26" i="7"/>
  <c r="J26" i="7"/>
  <c r="M25" i="7"/>
  <c r="L25" i="7"/>
  <c r="K25" i="7"/>
  <c r="J25" i="7"/>
  <c r="M24" i="7"/>
  <c r="L24" i="7"/>
  <c r="K24" i="7"/>
  <c r="J24" i="7"/>
  <c r="M23" i="7"/>
  <c r="L23" i="7"/>
  <c r="K23" i="7"/>
  <c r="J23" i="7"/>
  <c r="M22" i="7"/>
  <c r="L22" i="7"/>
  <c r="K22" i="7"/>
  <c r="J22" i="7"/>
  <c r="M21" i="7"/>
  <c r="L21" i="7"/>
  <c r="K21" i="7"/>
  <c r="J21" i="7"/>
  <c r="M20" i="7"/>
  <c r="L20" i="7"/>
  <c r="K20" i="7"/>
  <c r="J20" i="7"/>
  <c r="V19" i="7"/>
  <c r="V31" i="7" s="1"/>
  <c r="V43" i="7" s="1"/>
  <c r="U19" i="7"/>
  <c r="U31" i="7" s="1"/>
  <c r="U43" i="7" s="1"/>
  <c r="T19" i="7"/>
  <c r="T31" i="7" s="1"/>
  <c r="T43" i="7" s="1"/>
  <c r="S19" i="7"/>
  <c r="S31" i="7" s="1"/>
  <c r="S43" i="7" s="1"/>
  <c r="R19" i="7"/>
  <c r="R31" i="7" s="1"/>
  <c r="R43" i="7" s="1"/>
  <c r="Q19" i="7"/>
  <c r="Q31" i="7" s="1"/>
  <c r="Q43" i="7" s="1"/>
  <c r="P19" i="7"/>
  <c r="P31" i="7" s="1"/>
  <c r="P43" i="7" s="1"/>
  <c r="O19" i="7"/>
  <c r="O31" i="7" s="1"/>
  <c r="O43" i="7" s="1"/>
  <c r="I15" i="7"/>
  <c r="I52" i="7" s="1"/>
  <c r="H15" i="7"/>
  <c r="H52" i="7" s="1"/>
  <c r="G15" i="7"/>
  <c r="F15" i="7"/>
  <c r="E15" i="7"/>
  <c r="D15" i="7"/>
  <c r="C15" i="7"/>
  <c r="M14" i="7"/>
  <c r="L14" i="7"/>
  <c r="K14" i="7"/>
  <c r="J14" i="7"/>
  <c r="M13" i="7"/>
  <c r="L13" i="7"/>
  <c r="K13" i="7"/>
  <c r="J13" i="7"/>
  <c r="M12" i="7"/>
  <c r="L12" i="7"/>
  <c r="K12" i="7"/>
  <c r="J12" i="7"/>
  <c r="M11" i="7"/>
  <c r="L11" i="7"/>
  <c r="K11" i="7"/>
  <c r="J11" i="7"/>
  <c r="M10" i="7"/>
  <c r="L10" i="7"/>
  <c r="K10" i="7"/>
  <c r="J10" i="7"/>
  <c r="M9" i="7"/>
  <c r="L9" i="7"/>
  <c r="K9" i="7"/>
  <c r="J9" i="7"/>
  <c r="M8" i="7"/>
  <c r="L8" i="7"/>
  <c r="K8" i="7"/>
  <c r="J8" i="7"/>
  <c r="I23" i="5"/>
  <c r="H23" i="5"/>
  <c r="G23" i="5"/>
  <c r="F23" i="5"/>
  <c r="E23" i="5"/>
  <c r="D23" i="5"/>
  <c r="C23" i="5"/>
  <c r="M21" i="5"/>
  <c r="L21" i="5"/>
  <c r="K21" i="5"/>
  <c r="J21" i="5"/>
  <c r="M20" i="5"/>
  <c r="L20" i="5"/>
  <c r="K20" i="5"/>
  <c r="J20" i="5"/>
  <c r="M19" i="5"/>
  <c r="L19" i="5"/>
  <c r="K19" i="5"/>
  <c r="J19" i="5"/>
  <c r="M18" i="5"/>
  <c r="L18" i="5"/>
  <c r="K18" i="5"/>
  <c r="J18" i="5"/>
  <c r="M17" i="5"/>
  <c r="L17" i="5"/>
  <c r="K17" i="5"/>
  <c r="J17" i="5"/>
  <c r="M16" i="5"/>
  <c r="L16" i="5"/>
  <c r="K16" i="5"/>
  <c r="J16" i="5"/>
  <c r="V15" i="5"/>
  <c r="U15" i="5"/>
  <c r="T15" i="5"/>
  <c r="S15" i="5"/>
  <c r="R15" i="5"/>
  <c r="Q15" i="5"/>
  <c r="P15" i="5"/>
  <c r="O15" i="5"/>
  <c r="I11" i="5"/>
  <c r="I24" i="5" s="1"/>
  <c r="H11" i="5"/>
  <c r="H24" i="5" s="1"/>
  <c r="G11" i="5"/>
  <c r="F11" i="5"/>
  <c r="E11" i="5"/>
  <c r="D11" i="5"/>
  <c r="C11" i="5"/>
  <c r="M10" i="5"/>
  <c r="L10" i="5"/>
  <c r="K10" i="5"/>
  <c r="J10" i="5"/>
  <c r="M9" i="5"/>
  <c r="L9" i="5"/>
  <c r="K9" i="5"/>
  <c r="J9" i="5"/>
  <c r="M8" i="5"/>
  <c r="L8" i="5"/>
  <c r="K8" i="5"/>
  <c r="J8" i="5"/>
  <c r="I63" i="3"/>
  <c r="H63" i="3"/>
  <c r="G63" i="3"/>
  <c r="F63" i="3"/>
  <c r="E63" i="3"/>
  <c r="D63" i="3"/>
  <c r="C63" i="3"/>
  <c r="M62" i="3"/>
  <c r="L62" i="3"/>
  <c r="K62" i="3"/>
  <c r="J62" i="3"/>
  <c r="M61" i="3"/>
  <c r="L61" i="3"/>
  <c r="K61" i="3"/>
  <c r="J61" i="3"/>
  <c r="M60" i="3"/>
  <c r="L60" i="3"/>
  <c r="K60" i="3"/>
  <c r="J60" i="3"/>
  <c r="M59" i="3"/>
  <c r="L59" i="3"/>
  <c r="K59" i="3"/>
  <c r="J59" i="3"/>
  <c r="M58" i="3"/>
  <c r="L58" i="3"/>
  <c r="K58" i="3"/>
  <c r="J58" i="3"/>
  <c r="M57" i="3"/>
  <c r="L57" i="3"/>
  <c r="K57" i="3"/>
  <c r="J57" i="3"/>
  <c r="M56" i="3"/>
  <c r="L56" i="3"/>
  <c r="K56" i="3"/>
  <c r="J56" i="3"/>
  <c r="I51" i="3"/>
  <c r="H51" i="3"/>
  <c r="G51" i="3"/>
  <c r="F51" i="3"/>
  <c r="E51" i="3"/>
  <c r="D51" i="3"/>
  <c r="C51" i="3"/>
  <c r="M50" i="3"/>
  <c r="L50" i="3"/>
  <c r="K50" i="3"/>
  <c r="J50" i="3"/>
  <c r="M49" i="3"/>
  <c r="L49" i="3"/>
  <c r="K49" i="3"/>
  <c r="J49" i="3"/>
  <c r="M48" i="3"/>
  <c r="L48" i="3"/>
  <c r="K48" i="3"/>
  <c r="J48" i="3"/>
  <c r="M47" i="3"/>
  <c r="L47" i="3"/>
  <c r="K47" i="3"/>
  <c r="J47" i="3"/>
  <c r="M46" i="3"/>
  <c r="L46" i="3"/>
  <c r="K46" i="3"/>
  <c r="J46" i="3"/>
  <c r="M45" i="3"/>
  <c r="L45" i="3"/>
  <c r="K45" i="3"/>
  <c r="J45" i="3"/>
  <c r="M44" i="3"/>
  <c r="L44" i="3"/>
  <c r="K44" i="3"/>
  <c r="J44" i="3"/>
  <c r="I39" i="3"/>
  <c r="H39" i="3"/>
  <c r="G39" i="3"/>
  <c r="F39" i="3"/>
  <c r="E39" i="3"/>
  <c r="D39" i="3"/>
  <c r="C39" i="3"/>
  <c r="M38" i="3"/>
  <c r="L38" i="3"/>
  <c r="K38" i="3"/>
  <c r="J38" i="3"/>
  <c r="M37" i="3"/>
  <c r="L37" i="3"/>
  <c r="K37" i="3"/>
  <c r="J37" i="3"/>
  <c r="M36" i="3"/>
  <c r="L36" i="3"/>
  <c r="K36" i="3"/>
  <c r="J36" i="3"/>
  <c r="M35" i="3"/>
  <c r="L35" i="3"/>
  <c r="K35" i="3"/>
  <c r="J35" i="3"/>
  <c r="M34" i="3"/>
  <c r="L34" i="3"/>
  <c r="K34" i="3"/>
  <c r="J34" i="3"/>
  <c r="M33" i="3"/>
  <c r="L33" i="3"/>
  <c r="K33" i="3"/>
  <c r="J33" i="3"/>
  <c r="M32" i="3"/>
  <c r="L32" i="3"/>
  <c r="K32" i="3"/>
  <c r="J32" i="3"/>
  <c r="I27" i="3"/>
  <c r="H27" i="3"/>
  <c r="G27" i="3"/>
  <c r="F27" i="3"/>
  <c r="E27" i="3"/>
  <c r="D27" i="3"/>
  <c r="C27" i="3"/>
  <c r="M26" i="3"/>
  <c r="L26" i="3"/>
  <c r="K26" i="3"/>
  <c r="J26" i="3"/>
  <c r="M25" i="3"/>
  <c r="L25" i="3"/>
  <c r="K25" i="3"/>
  <c r="J25" i="3"/>
  <c r="M24" i="3"/>
  <c r="L24" i="3"/>
  <c r="K24" i="3"/>
  <c r="J24" i="3"/>
  <c r="M23" i="3"/>
  <c r="L23" i="3"/>
  <c r="K23" i="3"/>
  <c r="J23" i="3"/>
  <c r="M22" i="3"/>
  <c r="L22" i="3"/>
  <c r="K22" i="3"/>
  <c r="J22" i="3"/>
  <c r="M21" i="3"/>
  <c r="L21" i="3"/>
  <c r="K21" i="3"/>
  <c r="J21" i="3"/>
  <c r="M20" i="3"/>
  <c r="L20" i="3"/>
  <c r="K20" i="3"/>
  <c r="J20" i="3"/>
  <c r="V19" i="3"/>
  <c r="V31" i="3" s="1"/>
  <c r="V43" i="3" s="1"/>
  <c r="V55" i="3" s="1"/>
  <c r="U19" i="3"/>
  <c r="U31" i="3" s="1"/>
  <c r="U43" i="3" s="1"/>
  <c r="U55" i="3" s="1"/>
  <c r="T19" i="3"/>
  <c r="T31" i="3" s="1"/>
  <c r="T43" i="3" s="1"/>
  <c r="T55" i="3" s="1"/>
  <c r="S19" i="3"/>
  <c r="S31" i="3" s="1"/>
  <c r="S43" i="3" s="1"/>
  <c r="S55" i="3" s="1"/>
  <c r="R19" i="3"/>
  <c r="R31" i="3" s="1"/>
  <c r="R43" i="3" s="1"/>
  <c r="R55" i="3" s="1"/>
  <c r="Q19" i="3"/>
  <c r="Q31" i="3" s="1"/>
  <c r="Q43" i="3" s="1"/>
  <c r="Q55" i="3" s="1"/>
  <c r="P19" i="3"/>
  <c r="P31" i="3" s="1"/>
  <c r="P43" i="3" s="1"/>
  <c r="P55" i="3" s="1"/>
  <c r="O19" i="3"/>
  <c r="O31" i="3" s="1"/>
  <c r="O43" i="3" s="1"/>
  <c r="O55" i="3" s="1"/>
  <c r="I15" i="3"/>
  <c r="I64" i="3" s="1"/>
  <c r="H15" i="3"/>
  <c r="H64" i="3" s="1"/>
  <c r="G15" i="3"/>
  <c r="F15" i="3"/>
  <c r="E15" i="3"/>
  <c r="D15" i="3"/>
  <c r="C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L9" i="3"/>
  <c r="K9" i="3"/>
  <c r="J9" i="3"/>
  <c r="M8" i="3"/>
  <c r="L8" i="3"/>
  <c r="K8" i="3"/>
  <c r="J8" i="3"/>
  <c r="M39" i="2"/>
  <c r="C39" i="2"/>
  <c r="M38" i="2"/>
  <c r="L38" i="2"/>
  <c r="K38" i="2"/>
  <c r="J38" i="2"/>
  <c r="M37" i="2"/>
  <c r="L37" i="2"/>
  <c r="K37" i="2"/>
  <c r="J37" i="2"/>
  <c r="M36" i="2"/>
  <c r="L36" i="2"/>
  <c r="K36" i="2"/>
  <c r="J36" i="2"/>
  <c r="M35" i="2"/>
  <c r="L35" i="2"/>
  <c r="K35" i="2"/>
  <c r="J35" i="2"/>
  <c r="M34" i="2"/>
  <c r="L34" i="2"/>
  <c r="K34" i="2"/>
  <c r="J34" i="2"/>
  <c r="M33" i="2"/>
  <c r="L33" i="2"/>
  <c r="K33" i="2"/>
  <c r="J33" i="2"/>
  <c r="M32" i="2"/>
  <c r="L32" i="2"/>
  <c r="K32" i="2"/>
  <c r="J32" i="2"/>
  <c r="I27" i="2"/>
  <c r="H27" i="2"/>
  <c r="G27" i="2"/>
  <c r="F27" i="2"/>
  <c r="E27" i="2"/>
  <c r="D27" i="2"/>
  <c r="C27" i="2"/>
  <c r="M26" i="2"/>
  <c r="L26" i="2"/>
  <c r="K26" i="2"/>
  <c r="J26" i="2"/>
  <c r="M25" i="2"/>
  <c r="L25" i="2"/>
  <c r="K25" i="2"/>
  <c r="J25" i="2"/>
  <c r="M24" i="2"/>
  <c r="L24" i="2"/>
  <c r="K24" i="2"/>
  <c r="J24" i="2"/>
  <c r="M23" i="2"/>
  <c r="L23" i="2"/>
  <c r="K23" i="2"/>
  <c r="J23" i="2"/>
  <c r="M22" i="2"/>
  <c r="L22" i="2"/>
  <c r="K22" i="2"/>
  <c r="J22" i="2"/>
  <c r="M21" i="2"/>
  <c r="L21" i="2"/>
  <c r="K21" i="2"/>
  <c r="J21" i="2"/>
  <c r="M20" i="2"/>
  <c r="L20" i="2"/>
  <c r="K20" i="2"/>
  <c r="J20" i="2"/>
  <c r="V19" i="2"/>
  <c r="V31" i="2" s="1"/>
  <c r="U31" i="2"/>
  <c r="T19" i="2"/>
  <c r="T31" i="2" s="1"/>
  <c r="S31" i="2"/>
  <c r="R19" i="2"/>
  <c r="R31" i="2" s="1"/>
  <c r="Q31" i="2"/>
  <c r="P19" i="2"/>
  <c r="P31" i="2" s="1"/>
  <c r="O19" i="2"/>
  <c r="O31" i="2" s="1"/>
  <c r="I15" i="2"/>
  <c r="I40" i="2" s="1"/>
  <c r="H15" i="2"/>
  <c r="H40" i="2" s="1"/>
  <c r="G15" i="2"/>
  <c r="F15" i="2"/>
  <c r="F40" i="2" s="1"/>
  <c r="E15" i="2"/>
  <c r="D15" i="2"/>
  <c r="C15" i="2"/>
  <c r="M14" i="2"/>
  <c r="L14" i="2"/>
  <c r="K14" i="2"/>
  <c r="J14" i="2"/>
  <c r="M13" i="2"/>
  <c r="L13" i="2"/>
  <c r="K13" i="2"/>
  <c r="J13" i="2"/>
  <c r="M12" i="2"/>
  <c r="L12" i="2"/>
  <c r="K12" i="2"/>
  <c r="J12" i="2"/>
  <c r="M11" i="2"/>
  <c r="L11" i="2"/>
  <c r="K11" i="2"/>
  <c r="J11" i="2"/>
  <c r="M10" i="2"/>
  <c r="L10" i="2"/>
  <c r="K10" i="2"/>
  <c r="J10" i="2"/>
  <c r="M9" i="2"/>
  <c r="L9" i="2"/>
  <c r="K9" i="2"/>
  <c r="J9" i="2"/>
  <c r="M8" i="2"/>
  <c r="L8" i="2"/>
  <c r="K8" i="2"/>
  <c r="J8" i="2"/>
  <c r="V19" i="1"/>
  <c r="V31" i="1" s="1"/>
  <c r="V43" i="1" s="1"/>
  <c r="V55" i="1" s="1"/>
  <c r="U19" i="1"/>
  <c r="U31" i="1" s="1"/>
  <c r="U43" i="1" s="1"/>
  <c r="U55" i="1" s="1"/>
  <c r="T19" i="1"/>
  <c r="T31" i="1" s="1"/>
  <c r="T43" i="1" s="1"/>
  <c r="T55" i="1" s="1"/>
  <c r="S19" i="1"/>
  <c r="S31" i="1" s="1"/>
  <c r="S43" i="1" s="1"/>
  <c r="S55" i="1" s="1"/>
  <c r="R19" i="1"/>
  <c r="R31" i="1" s="1"/>
  <c r="R43" i="1" s="1"/>
  <c r="R55" i="1" s="1"/>
  <c r="Q19" i="1"/>
  <c r="Q31" i="1" s="1"/>
  <c r="Q43" i="1" s="1"/>
  <c r="Q55" i="1" s="1"/>
  <c r="P19" i="1"/>
  <c r="P31" i="1" s="1"/>
  <c r="P43" i="1" s="1"/>
  <c r="P55" i="1" s="1"/>
  <c r="O19" i="1"/>
  <c r="O31" i="1" s="1"/>
  <c r="O43" i="1" s="1"/>
  <c r="O55" i="1" s="1"/>
  <c r="M57" i="1"/>
  <c r="M58" i="1"/>
  <c r="M59" i="1"/>
  <c r="M60" i="1"/>
  <c r="M61" i="1"/>
  <c r="M62" i="1"/>
  <c r="M45" i="1"/>
  <c r="M46" i="1"/>
  <c r="M47" i="1"/>
  <c r="M48" i="1"/>
  <c r="M49" i="1"/>
  <c r="M50" i="1"/>
  <c r="M33" i="1"/>
  <c r="M34" i="1"/>
  <c r="M35" i="1"/>
  <c r="M36" i="1"/>
  <c r="M37" i="1"/>
  <c r="M38" i="1"/>
  <c r="M21" i="1"/>
  <c r="M22" i="1"/>
  <c r="M23" i="1"/>
  <c r="M24" i="1"/>
  <c r="M25" i="1"/>
  <c r="M26" i="1"/>
  <c r="M9" i="1"/>
  <c r="M10" i="1"/>
  <c r="M11" i="1"/>
  <c r="M12" i="1"/>
  <c r="M13" i="1"/>
  <c r="M14" i="1"/>
  <c r="I63" i="1"/>
  <c r="H63" i="1"/>
  <c r="G63" i="1"/>
  <c r="F63" i="1"/>
  <c r="E63" i="1"/>
  <c r="D63" i="1"/>
  <c r="C63" i="1"/>
  <c r="L62" i="1"/>
  <c r="K62" i="1"/>
  <c r="J62" i="1"/>
  <c r="L61" i="1"/>
  <c r="K61" i="1"/>
  <c r="J61" i="1"/>
  <c r="L60" i="1"/>
  <c r="K60" i="1"/>
  <c r="J60" i="1"/>
  <c r="L59" i="1"/>
  <c r="K59" i="1"/>
  <c r="J59" i="1"/>
  <c r="L58" i="1"/>
  <c r="K58" i="1"/>
  <c r="J58" i="1"/>
  <c r="L57" i="1"/>
  <c r="K57" i="1"/>
  <c r="J57" i="1"/>
  <c r="M56" i="1"/>
  <c r="L56" i="1"/>
  <c r="K56" i="1"/>
  <c r="J56" i="1"/>
  <c r="I51" i="1"/>
  <c r="H51" i="1"/>
  <c r="G51" i="1"/>
  <c r="F51" i="1"/>
  <c r="E51" i="1"/>
  <c r="D51" i="1"/>
  <c r="C51" i="1"/>
  <c r="L50" i="1"/>
  <c r="K50" i="1"/>
  <c r="J50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M44" i="1"/>
  <c r="L44" i="1"/>
  <c r="K44" i="1"/>
  <c r="J44" i="1"/>
  <c r="I39" i="1"/>
  <c r="H39" i="1"/>
  <c r="G39" i="1"/>
  <c r="F39" i="1"/>
  <c r="E39" i="1"/>
  <c r="D39" i="1"/>
  <c r="C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M32" i="1"/>
  <c r="L32" i="1"/>
  <c r="K32" i="1"/>
  <c r="J32" i="1"/>
  <c r="I27" i="1"/>
  <c r="H27" i="1"/>
  <c r="G27" i="1"/>
  <c r="F27" i="1"/>
  <c r="E27" i="1"/>
  <c r="D27" i="1"/>
  <c r="C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M20" i="1"/>
  <c r="L20" i="1"/>
  <c r="K20" i="1"/>
  <c r="J20" i="1"/>
  <c r="D15" i="1"/>
  <c r="E15" i="1"/>
  <c r="F15" i="1"/>
  <c r="G15" i="1"/>
  <c r="H15" i="1"/>
  <c r="H64" i="1" s="1"/>
  <c r="I15" i="1"/>
  <c r="I64" i="1" s="1"/>
  <c r="C15" i="1"/>
  <c r="G31" i="17" l="1"/>
  <c r="G52" i="7"/>
  <c r="E24" i="5"/>
  <c r="E40" i="15"/>
  <c r="G24" i="5"/>
  <c r="F24" i="5"/>
  <c r="L21" i="17"/>
  <c r="M39" i="7"/>
  <c r="C24" i="5"/>
  <c r="E31" i="27"/>
  <c r="E40" i="14"/>
  <c r="E40" i="2"/>
  <c r="G40" i="15"/>
  <c r="G31" i="27"/>
  <c r="J31" i="27" s="1"/>
  <c r="X6" i="28" s="1"/>
  <c r="L51" i="1"/>
  <c r="M11" i="5"/>
  <c r="M28" i="24"/>
  <c r="K28" i="24"/>
  <c r="U5" i="28" s="1"/>
  <c r="L28" i="24"/>
  <c r="J28" i="24"/>
  <c r="U6" i="28" s="1"/>
  <c r="L20" i="21"/>
  <c r="L14" i="20"/>
  <c r="L13" i="18"/>
  <c r="L15" i="23"/>
  <c r="M15" i="8"/>
  <c r="C52" i="7"/>
  <c r="G40" i="14"/>
  <c r="L27" i="14"/>
  <c r="C40" i="14"/>
  <c r="G40" i="2"/>
  <c r="M27" i="2"/>
  <c r="M30" i="27"/>
  <c r="C31" i="27"/>
  <c r="L27" i="15"/>
  <c r="C40" i="15"/>
  <c r="M15" i="2"/>
  <c r="L18" i="25"/>
  <c r="L18" i="26"/>
  <c r="L27" i="1"/>
  <c r="M15" i="3"/>
  <c r="D64" i="1"/>
  <c r="F64" i="1"/>
  <c r="C40" i="2"/>
  <c r="L27" i="3"/>
  <c r="E52" i="7"/>
  <c r="D40" i="14"/>
  <c r="F40" i="14"/>
  <c r="H40" i="14"/>
  <c r="M39" i="14"/>
  <c r="D40" i="15"/>
  <c r="F40" i="15"/>
  <c r="H40" i="15"/>
  <c r="M39" i="15"/>
  <c r="C40" i="16"/>
  <c r="E40" i="16"/>
  <c r="G40" i="16"/>
  <c r="I40" i="16"/>
  <c r="L27" i="16"/>
  <c r="D31" i="17"/>
  <c r="F31" i="17"/>
  <c r="H31" i="17"/>
  <c r="M30" i="17"/>
  <c r="J20" i="21"/>
  <c r="R6" i="28" s="1"/>
  <c r="L18" i="22"/>
  <c r="C64" i="1"/>
  <c r="E64" i="1"/>
  <c r="G64" i="1"/>
  <c r="M39" i="3"/>
  <c r="L23" i="5"/>
  <c r="F52" i="7"/>
  <c r="L51" i="7"/>
  <c r="L27" i="8"/>
  <c r="L51" i="8"/>
  <c r="L64" i="8"/>
  <c r="D40" i="2"/>
  <c r="G64" i="3"/>
  <c r="F64" i="3"/>
  <c r="E64" i="3"/>
  <c r="M63" i="3"/>
  <c r="L31" i="27"/>
  <c r="K17" i="27"/>
  <c r="M17" i="27"/>
  <c r="J30" i="27"/>
  <c r="L30" i="27"/>
  <c r="J17" i="27"/>
  <c r="L17" i="27"/>
  <c r="K30" i="27"/>
  <c r="K18" i="26"/>
  <c r="W5" i="28" s="1"/>
  <c r="M18" i="26"/>
  <c r="J18" i="26"/>
  <c r="W6" i="28" s="1"/>
  <c r="K18" i="25"/>
  <c r="V5" i="28" s="1"/>
  <c r="M18" i="25"/>
  <c r="J18" i="25"/>
  <c r="V6" i="28" s="1"/>
  <c r="K15" i="23"/>
  <c r="T5" i="28" s="1"/>
  <c r="M15" i="23"/>
  <c r="J15" i="23"/>
  <c r="T6" i="28" s="1"/>
  <c r="K18" i="22"/>
  <c r="S5" i="28" s="1"/>
  <c r="M18" i="22"/>
  <c r="J18" i="22"/>
  <c r="S6" i="28" s="1"/>
  <c r="K20" i="21"/>
  <c r="R5" i="28" s="1"/>
  <c r="M20" i="21"/>
  <c r="K14" i="20"/>
  <c r="P5" i="28" s="1"/>
  <c r="M14" i="20"/>
  <c r="J14" i="20"/>
  <c r="P6" i="28" s="1"/>
  <c r="L20" i="19"/>
  <c r="K20" i="19"/>
  <c r="O5" i="28" s="1"/>
  <c r="M20" i="19"/>
  <c r="J20" i="19"/>
  <c r="O6" i="28" s="1"/>
  <c r="K13" i="18"/>
  <c r="M5" i="28" s="1"/>
  <c r="M13" i="18"/>
  <c r="J13" i="18"/>
  <c r="M6" i="28" s="1"/>
  <c r="J12" i="17"/>
  <c r="L12" i="17"/>
  <c r="K21" i="17"/>
  <c r="M21" i="17"/>
  <c r="J30" i="17"/>
  <c r="L30" i="17"/>
  <c r="K12" i="17"/>
  <c r="M12" i="17"/>
  <c r="J21" i="17"/>
  <c r="K30" i="17"/>
  <c r="J15" i="16"/>
  <c r="L15" i="16"/>
  <c r="K27" i="16"/>
  <c r="M27" i="16"/>
  <c r="J39" i="16"/>
  <c r="L39" i="16"/>
  <c r="K15" i="16"/>
  <c r="M15" i="16"/>
  <c r="J27" i="16"/>
  <c r="K39" i="16"/>
  <c r="J15" i="15"/>
  <c r="L15" i="15"/>
  <c r="K27" i="15"/>
  <c r="M27" i="15"/>
  <c r="J39" i="15"/>
  <c r="L39" i="15"/>
  <c r="K15" i="15"/>
  <c r="M15" i="15"/>
  <c r="J27" i="15"/>
  <c r="K39" i="15"/>
  <c r="L27" i="7"/>
  <c r="M15" i="7"/>
  <c r="D52" i="7"/>
  <c r="D24" i="5"/>
  <c r="J15" i="14"/>
  <c r="L15" i="14"/>
  <c r="K27" i="14"/>
  <c r="M27" i="14"/>
  <c r="J39" i="14"/>
  <c r="L39" i="14"/>
  <c r="K15" i="14"/>
  <c r="M15" i="14"/>
  <c r="J27" i="14"/>
  <c r="K39" i="14"/>
  <c r="L51" i="3"/>
  <c r="D64" i="3"/>
  <c r="C64" i="3"/>
  <c r="L27" i="2"/>
  <c r="K6" i="28"/>
  <c r="K5" i="28"/>
  <c r="J15" i="8"/>
  <c r="L15" i="8"/>
  <c r="K27" i="8"/>
  <c r="M27" i="8"/>
  <c r="J39" i="8"/>
  <c r="L39" i="8"/>
  <c r="K51" i="8"/>
  <c r="M51" i="8"/>
  <c r="J63" i="8"/>
  <c r="L63" i="8"/>
  <c r="K64" i="8"/>
  <c r="H5" i="28" s="1"/>
  <c r="M64" i="8"/>
  <c r="K15" i="8"/>
  <c r="J27" i="8"/>
  <c r="K39" i="8"/>
  <c r="J51" i="8"/>
  <c r="K63" i="8"/>
  <c r="J64" i="8"/>
  <c r="H6" i="28" s="1"/>
  <c r="J15" i="7"/>
  <c r="L15" i="7"/>
  <c r="K27" i="7"/>
  <c r="M27" i="7"/>
  <c r="J39" i="7"/>
  <c r="L39" i="7"/>
  <c r="K51" i="7"/>
  <c r="M51" i="7"/>
  <c r="K15" i="7"/>
  <c r="J27" i="7"/>
  <c r="K39" i="7"/>
  <c r="J51" i="7"/>
  <c r="J11" i="5"/>
  <c r="L11" i="5"/>
  <c r="K23" i="5"/>
  <c r="M23" i="5"/>
  <c r="K11" i="5"/>
  <c r="J23" i="5"/>
  <c r="J15" i="3"/>
  <c r="L15" i="3"/>
  <c r="K27" i="3"/>
  <c r="M27" i="3"/>
  <c r="J39" i="3"/>
  <c r="L39" i="3"/>
  <c r="K51" i="3"/>
  <c r="M51" i="3"/>
  <c r="J63" i="3"/>
  <c r="L63" i="3"/>
  <c r="K15" i="3"/>
  <c r="J27" i="3"/>
  <c r="K39" i="3"/>
  <c r="J51" i="3"/>
  <c r="K63" i="3"/>
  <c r="J15" i="2"/>
  <c r="L15" i="2"/>
  <c r="K27" i="2"/>
  <c r="J39" i="2"/>
  <c r="L39" i="2"/>
  <c r="K15" i="2"/>
  <c r="J27" i="2"/>
  <c r="K39" i="2"/>
  <c r="L63" i="1"/>
  <c r="M15" i="1"/>
  <c r="M27" i="1"/>
  <c r="M51" i="1"/>
  <c r="L39" i="1"/>
  <c r="M39" i="1"/>
  <c r="M63" i="1"/>
  <c r="K63" i="1"/>
  <c r="J63" i="1"/>
  <c r="K51" i="1"/>
  <c r="J51" i="1"/>
  <c r="K39" i="1"/>
  <c r="J39" i="1"/>
  <c r="K27" i="1"/>
  <c r="J27" i="1"/>
  <c r="J15" i="1"/>
  <c r="L15" i="1"/>
  <c r="K15" i="1"/>
  <c r="L9" i="1"/>
  <c r="L10" i="1"/>
  <c r="L11" i="1"/>
  <c r="L12" i="1"/>
  <c r="L13" i="1"/>
  <c r="L14" i="1"/>
  <c r="K9" i="1"/>
  <c r="K10" i="1"/>
  <c r="K11" i="1"/>
  <c r="K12" i="1"/>
  <c r="K13" i="1"/>
  <c r="K14" i="1"/>
  <c r="J9" i="1"/>
  <c r="J10" i="1"/>
  <c r="J11" i="1"/>
  <c r="J12" i="1"/>
  <c r="J13" i="1"/>
  <c r="J14" i="1"/>
  <c r="M8" i="1"/>
  <c r="J8" i="1"/>
  <c r="K8" i="1"/>
  <c r="L8" i="1"/>
  <c r="J40" i="2" l="1"/>
  <c r="D6" i="28" s="1"/>
  <c r="K31" i="27"/>
  <c r="X5" i="28" s="1"/>
  <c r="M40" i="2"/>
  <c r="M31" i="27"/>
  <c r="K31" i="17"/>
  <c r="L5" i="28" s="1"/>
  <c r="J31" i="17"/>
  <c r="L6" i="28" s="1"/>
  <c r="L31" i="17"/>
  <c r="L40" i="16"/>
  <c r="J40" i="15"/>
  <c r="I6" i="28" s="1"/>
  <c r="M31" i="17"/>
  <c r="J40" i="16"/>
  <c r="J6" i="28" s="1"/>
  <c r="K40" i="15"/>
  <c r="I5" i="28" s="1"/>
  <c r="J40" i="14"/>
  <c r="E6" i="28" s="1"/>
  <c r="K40" i="2"/>
  <c r="D5" i="28" s="1"/>
  <c r="L40" i="2"/>
  <c r="M40" i="16"/>
  <c r="K40" i="16"/>
  <c r="J5" i="28" s="1"/>
  <c r="L40" i="15"/>
  <c r="M40" i="15"/>
  <c r="K40" i="14"/>
  <c r="E5" i="28" s="1"/>
  <c r="L40" i="14"/>
  <c r="M40" i="14"/>
  <c r="L64" i="3"/>
  <c r="L64" i="1"/>
  <c r="M64" i="1"/>
  <c r="K64" i="1"/>
  <c r="C5" i="28" s="1"/>
  <c r="J64" i="1"/>
  <c r="C6" i="28" s="1"/>
  <c r="J64" i="3"/>
  <c r="B6" i="28" s="1"/>
  <c r="M64" i="3"/>
  <c r="K64" i="3"/>
  <c r="B5" i="28" s="1"/>
  <c r="L52" i="7"/>
  <c r="J52" i="7"/>
  <c r="G6" i="28" s="1"/>
  <c r="M52" i="7"/>
  <c r="K52" i="7"/>
  <c r="G5" i="28" s="1"/>
  <c r="L24" i="5"/>
  <c r="J24" i="5"/>
  <c r="F6" i="28" s="1"/>
  <c r="M24" i="5"/>
  <c r="K24" i="5"/>
  <c r="F5" i="28" s="1"/>
</calcChain>
</file>

<file path=xl/sharedStrings.xml><?xml version="1.0" encoding="utf-8"?>
<sst xmlns="http://schemas.openxmlformats.org/spreadsheetml/2006/main" count="1209" uniqueCount="106">
  <si>
    <t>предмет:</t>
  </si>
  <si>
    <t>класс</t>
  </si>
  <si>
    <t>всего уч-ся</t>
  </si>
  <si>
    <t>оценки</t>
  </si>
  <si>
    <t>осв</t>
  </si>
  <si>
    <t>н/а</t>
  </si>
  <si>
    <t>СОУ</t>
  </si>
  <si>
    <t>план</t>
  </si>
  <si>
    <t>дано</t>
  </si>
  <si>
    <t>к/р</t>
  </si>
  <si>
    <t>р/р</t>
  </si>
  <si>
    <t>п/р</t>
  </si>
  <si>
    <t>Прохождение программного материала</t>
  </si>
  <si>
    <t>учитель:</t>
  </si>
  <si>
    <t>№</t>
  </si>
  <si>
    <t>успеваемость</t>
  </si>
  <si>
    <t>% кач. знаний</t>
  </si>
  <si>
    <t>средн. балл</t>
  </si>
  <si>
    <t>итого</t>
  </si>
  <si>
    <t xml:space="preserve">Учебные показатели </t>
  </si>
  <si>
    <t>Русский  язык</t>
  </si>
  <si>
    <t>всего</t>
  </si>
  <si>
    <t>Литература</t>
  </si>
  <si>
    <t>Кабардинский  язык</t>
  </si>
  <si>
    <t>Английский  язык</t>
  </si>
  <si>
    <t>Математика</t>
  </si>
  <si>
    <t>История</t>
  </si>
  <si>
    <t>История   КБР</t>
  </si>
  <si>
    <t>География</t>
  </si>
  <si>
    <t>География  КБР</t>
  </si>
  <si>
    <t>Биология</t>
  </si>
  <si>
    <t>Физика</t>
  </si>
  <si>
    <t>Информатика</t>
  </si>
  <si>
    <t>Технология</t>
  </si>
  <si>
    <t>Музыка</t>
  </si>
  <si>
    <t>ИЗО</t>
  </si>
  <si>
    <t>Физкультура</t>
  </si>
  <si>
    <t>р.яз</t>
  </si>
  <si>
    <t>лит</t>
  </si>
  <si>
    <t>к.яз</t>
  </si>
  <si>
    <t>к.чт</t>
  </si>
  <si>
    <t>мат</t>
  </si>
  <si>
    <t>геом</t>
  </si>
  <si>
    <t>ист</t>
  </si>
  <si>
    <t>общ</t>
  </si>
  <si>
    <t>ист.кбр</t>
  </si>
  <si>
    <t>культ</t>
  </si>
  <si>
    <t>геог</t>
  </si>
  <si>
    <t>геог.кбр</t>
  </si>
  <si>
    <t>био</t>
  </si>
  <si>
    <t>физ</t>
  </si>
  <si>
    <t>инф</t>
  </si>
  <si>
    <t>техн</t>
  </si>
  <si>
    <t>изо</t>
  </si>
  <si>
    <t>муз</t>
  </si>
  <si>
    <t>физ-ра</t>
  </si>
  <si>
    <t>анг.яз</t>
  </si>
  <si>
    <t>предм.</t>
  </si>
  <si>
    <t>% кач.зн</t>
  </si>
  <si>
    <t>% успев.</t>
  </si>
  <si>
    <t>Анализ качества знаний и успеваемости по предметам</t>
  </si>
  <si>
    <t>право</t>
  </si>
  <si>
    <t>МКОУ СОШ   с.п. Нижний Черек</t>
  </si>
  <si>
    <t>МКОУ СОШ  с.п. Нижний Черек</t>
  </si>
  <si>
    <t>МКОУ СОШ  с.п. НижнийЧерек</t>
  </si>
  <si>
    <t>Кабардинская литература</t>
  </si>
  <si>
    <t>МКОУ СОШ с.п. Нижний Черек</t>
  </si>
  <si>
    <t>Обществознание</t>
  </si>
  <si>
    <t>МКОУ СОШ с.п.Нижний Черек</t>
  </si>
  <si>
    <t>Клишева С Б</t>
  </si>
  <si>
    <t>Клишева С.Б.</t>
  </si>
  <si>
    <t>Темрокова М.А.</t>
  </si>
  <si>
    <t>Шугушхова Л.Х.</t>
  </si>
  <si>
    <t>Харунова Р.М.</t>
  </si>
  <si>
    <t>Бахов А.К.</t>
  </si>
  <si>
    <t>Шугушхова Д.Л.</t>
  </si>
  <si>
    <t>Клишева Д.А.</t>
  </si>
  <si>
    <t>Шекихачев А.Х.</t>
  </si>
  <si>
    <t>Хакунова Ж.М.</t>
  </si>
  <si>
    <t>Губжокова Х.Х.</t>
  </si>
  <si>
    <t>Губжокова Р.Х.</t>
  </si>
  <si>
    <t>Губачокова А.В.</t>
  </si>
  <si>
    <t>Клишев А.Б.</t>
  </si>
  <si>
    <t>Хакунова Н.М.</t>
  </si>
  <si>
    <t>с</t>
  </si>
  <si>
    <t>Гоплачева З.Б.</t>
  </si>
  <si>
    <t>Шогенова И.Н.</t>
  </si>
  <si>
    <t>Хакунова Р.Х.</t>
  </si>
  <si>
    <t>6Б</t>
  </si>
  <si>
    <t>Химия</t>
  </si>
  <si>
    <t>хим</t>
  </si>
  <si>
    <t>МХК</t>
  </si>
  <si>
    <t>6А</t>
  </si>
  <si>
    <t>7А</t>
  </si>
  <si>
    <t>7Б</t>
  </si>
  <si>
    <t>Хужокова Л.Г.</t>
  </si>
  <si>
    <t>М Х К/Искусство</t>
  </si>
  <si>
    <t>ОБЖ</t>
  </si>
  <si>
    <t>11 АСТ</t>
  </si>
  <si>
    <t>Немецкий язык</t>
  </si>
  <si>
    <t>8А</t>
  </si>
  <si>
    <t>8Б</t>
  </si>
  <si>
    <t>2020 - 21 уч.год.</t>
  </si>
  <si>
    <t>Д</t>
  </si>
  <si>
    <t>И</t>
  </si>
  <si>
    <t>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</si>
</sst>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9" fontId="0" fillId="6" borderId="1" xfId="0" applyNumberFormat="1" applyFill="1" applyBorder="1" applyAlignment="1" applyProtection="1">
      <alignment horizontal="center" vertical="center"/>
    </xf>
    <xf numFmtId="9" fontId="0" fillId="7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2" borderId="0" xfId="0" applyFill="1" applyBorder="1" applyProtection="1"/>
    <xf numFmtId="0" fontId="0" fillId="0" borderId="1" xfId="0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0" fontId="0" fillId="2" borderId="0" xfId="0" applyFill="1" applyProtection="1"/>
    <xf numFmtId="164" fontId="0" fillId="5" borderId="1" xfId="0" applyNumberFormat="1" applyFill="1" applyBorder="1" applyAlignment="1" applyProtection="1">
      <alignment horizontal="center" vertical="center"/>
    </xf>
    <xf numFmtId="0" fontId="0" fillId="0" borderId="0" xfId="0" applyBorder="1" applyProtection="1"/>
    <xf numFmtId="9" fontId="0" fillId="0" borderId="0" xfId="0" applyNumberFormat="1" applyBorder="1" applyAlignment="1" applyProtection="1">
      <alignment horizontal="center" vertical="center"/>
    </xf>
    <xf numFmtId="0" fontId="0" fillId="2" borderId="7" xfId="0" applyFill="1" applyBorder="1" applyProtection="1"/>
    <xf numFmtId="9" fontId="5" fillId="4" borderId="1" xfId="0" applyNumberFormat="1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9" fontId="0" fillId="4" borderId="1" xfId="0" applyNumberFormat="1" applyFill="1" applyBorder="1" applyAlignment="1" applyProtection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2" fillId="5" borderId="2" xfId="1" applyFont="1" applyFill="1" applyBorder="1" applyAlignment="1" applyProtection="1">
      <alignment horizontal="center" vertical="center" wrapText="1"/>
    </xf>
    <xf numFmtId="0" fontId="2" fillId="5" borderId="3" xfId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5" borderId="4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8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 знаний   и 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(Р.яз!$D$5,Р.яз!$D$17,Р.яз!$D$29,Р.яз!$D$41,Р.яз!$D$53)</c:f>
              <c:strCache>
                <c:ptCount val="3"/>
                <c:pt idx="0">
                  <c:v>Клишева С.Б.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(Р.яз!$K$15,Р.яз!$K$27,Р.яз!$K$39,Р.яз!$K$51,Р.яз!$K$63)</c:f>
              <c:numCache>
                <c:formatCode>0%</c:formatCode>
                <c:ptCount val="5"/>
                <c:pt idx="0">
                  <c:v>0.50649350649350644</c:v>
                </c:pt>
                <c:pt idx="1">
                  <c:v>0.42857142857142855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(Р.яз!$D$5,Р.яз!$D$17,Р.яз!$D$29,Р.яз!$D$41,Р.яз!$D$53)</c:f>
              <c:strCache>
                <c:ptCount val="3"/>
                <c:pt idx="0">
                  <c:v>Клишева С.Б.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(Р.яз!$J$15,Р.яз!$J$27,Р.яз!$J$39,Р.яз!$J$51,Р.яз!$J$63)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28672"/>
        <c:axId val="82430208"/>
      </c:barChart>
      <c:catAx>
        <c:axId val="824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430208"/>
        <c:crosses val="autoZero"/>
        <c:auto val="1"/>
        <c:lblAlgn val="ctr"/>
        <c:lblOffset val="100"/>
        <c:noMultiLvlLbl val="0"/>
      </c:catAx>
      <c:valAx>
        <c:axId val="824302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428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91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(Ист.КБР!$D$5,Ист.КБР!$D$14,Ист.КБР!$D$23)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(Ист.КБР!$K$12,Ист.КБР!$K$21,Ист.КБР!$K$30)</c:f>
              <c:numCache>
                <c:formatCode>0%</c:formatCode>
                <c:ptCount val="3"/>
                <c:pt idx="0">
                  <c:v>0.2857142857142857</c:v>
                </c:pt>
                <c:pt idx="1">
                  <c:v>0.55319148936170215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(Ист.КБР!$D$5,Ист.КБР!$D$14,Ист.КБР!$D$23)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(Ист.КБР!$J$12,Ист.КБР!$J$21,Ист.КБР!$J$30)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54336"/>
        <c:axId val="67855872"/>
      </c:barChart>
      <c:catAx>
        <c:axId val="678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855872"/>
        <c:crosses val="autoZero"/>
        <c:auto val="1"/>
        <c:lblAlgn val="ctr"/>
        <c:lblOffset val="100"/>
        <c:noMultiLvlLbl val="0"/>
      </c:catAx>
      <c:valAx>
        <c:axId val="67855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7854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Нем.яз!$D$5</c:f>
              <c:strCache>
                <c:ptCount val="1"/>
                <c:pt idx="0">
                  <c:v>Губжокова Р.Х.</c:v>
                </c:pt>
              </c:strCache>
            </c:strRef>
          </c:cat>
          <c:val>
            <c:numRef>
              <c:f>Нем.яз!$K$13</c:f>
              <c:numCache>
                <c:formatCode>0%</c:formatCode>
                <c:ptCount val="1"/>
                <c:pt idx="0">
                  <c:v>0.57731958762886593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Нем.яз!$D$5</c:f>
              <c:strCache>
                <c:ptCount val="1"/>
                <c:pt idx="0">
                  <c:v>Губжокова Р.Х.</c:v>
                </c:pt>
              </c:strCache>
            </c:strRef>
          </c:cat>
          <c:val>
            <c:numRef>
              <c:f>Нем.яз!$J$13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27168"/>
        <c:axId val="89006080"/>
      </c:barChart>
      <c:catAx>
        <c:axId val="891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006080"/>
        <c:crosses val="autoZero"/>
        <c:auto val="1"/>
        <c:lblAlgn val="ctr"/>
        <c:lblOffset val="100"/>
        <c:noMultiLvlLbl val="0"/>
      </c:catAx>
      <c:valAx>
        <c:axId val="890060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9127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Геог!$K$20</c:f>
              <c:numCache>
                <c:formatCode>0%</c:formatCode>
                <c:ptCount val="1"/>
                <c:pt idx="0">
                  <c:v>0.72159090909090906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Геог!$D$5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Геог!$J$20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03072"/>
        <c:axId val="89204608"/>
      </c:barChart>
      <c:catAx>
        <c:axId val="892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204608"/>
        <c:crosses val="autoZero"/>
        <c:auto val="1"/>
        <c:lblAlgn val="ctr"/>
        <c:lblOffset val="100"/>
        <c:noMultiLvlLbl val="0"/>
      </c:catAx>
      <c:valAx>
        <c:axId val="892046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920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Геог.КБР!$D$5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Геог.КБР!$K$14</c:f>
              <c:numCache>
                <c:formatCode>0%</c:formatCode>
                <c:ptCount val="1"/>
                <c:pt idx="0">
                  <c:v>0.63636363636363635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Геог.КБР!$D$5</c:f>
              <c:strCache>
                <c:ptCount val="1"/>
                <c:pt idx="0">
                  <c:v>Клишев А.Б.</c:v>
                </c:pt>
              </c:strCache>
            </c:strRef>
          </c:cat>
          <c:val>
            <c:numRef>
              <c:f>Геог.КБР!$J$14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66624"/>
        <c:axId val="89868160"/>
      </c:barChart>
      <c:catAx>
        <c:axId val="898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868160"/>
        <c:crosses val="autoZero"/>
        <c:auto val="1"/>
        <c:lblAlgn val="ctr"/>
        <c:lblOffset val="100"/>
        <c:noMultiLvlLbl val="0"/>
      </c:catAx>
      <c:valAx>
        <c:axId val="898681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9866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Био!$D$5</c:f>
              <c:strCache>
                <c:ptCount val="1"/>
                <c:pt idx="0">
                  <c:v>Гоплачева З.Б.</c:v>
                </c:pt>
              </c:strCache>
            </c:strRef>
          </c:cat>
          <c:val>
            <c:numRef>
              <c:f>Био!$K$20</c:f>
              <c:numCache>
                <c:formatCode>0%</c:formatCode>
                <c:ptCount val="1"/>
                <c:pt idx="0">
                  <c:v>0.5736842105263158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Био!$D$5</c:f>
              <c:strCache>
                <c:ptCount val="1"/>
                <c:pt idx="0">
                  <c:v>Гоплачева З.Б.</c:v>
                </c:pt>
              </c:strCache>
            </c:strRef>
          </c:cat>
          <c:val>
            <c:numRef>
              <c:f>Био!$J$20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23488"/>
        <c:axId val="89825280"/>
      </c:barChart>
      <c:catAx>
        <c:axId val="898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825280"/>
        <c:crosses val="autoZero"/>
        <c:auto val="1"/>
        <c:lblAlgn val="ctr"/>
        <c:lblOffset val="100"/>
        <c:noMultiLvlLbl val="0"/>
      </c:catAx>
      <c:valAx>
        <c:axId val="898252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9823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Физ!$D$5</c:f>
              <c:strCache>
                <c:ptCount val="1"/>
                <c:pt idx="0">
                  <c:v>Хакунова Р.Х.</c:v>
                </c:pt>
              </c:strCache>
            </c:strRef>
          </c:cat>
          <c:val>
            <c:numRef>
              <c:f>Физ!$K$18</c:f>
              <c:numCache>
                <c:formatCode>0%</c:formatCode>
                <c:ptCount val="1"/>
                <c:pt idx="0">
                  <c:v>0.55555555555555558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Физ!$D$5</c:f>
              <c:strCache>
                <c:ptCount val="1"/>
                <c:pt idx="0">
                  <c:v>Хакунова Р.Х.</c:v>
                </c:pt>
              </c:strCache>
            </c:strRef>
          </c:cat>
          <c:val>
            <c:numRef>
              <c:f>Физ!$J$18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28064"/>
        <c:axId val="89929600"/>
      </c:barChart>
      <c:catAx>
        <c:axId val="899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929600"/>
        <c:crosses val="autoZero"/>
        <c:auto val="1"/>
        <c:lblAlgn val="ctr"/>
        <c:lblOffset val="100"/>
        <c:noMultiLvlLbl val="0"/>
      </c:catAx>
      <c:valAx>
        <c:axId val="89929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992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Инф!$D$5</c:f>
              <c:strCache>
                <c:ptCount val="1"/>
                <c:pt idx="0">
                  <c:v>Шогенова И.Н.</c:v>
                </c:pt>
              </c:strCache>
            </c:strRef>
          </c:cat>
          <c:val>
            <c:numRef>
              <c:f>Инф!$K$15</c:f>
              <c:numCache>
                <c:formatCode>0%</c:formatCode>
                <c:ptCount val="1"/>
                <c:pt idx="0">
                  <c:v>0.6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Инф!$D$5</c:f>
              <c:strCache>
                <c:ptCount val="1"/>
                <c:pt idx="0">
                  <c:v>Шогенова И.Н.</c:v>
                </c:pt>
              </c:strCache>
            </c:strRef>
          </c:cat>
          <c:val>
            <c:numRef>
              <c:f>Инф!$J$15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93696"/>
        <c:axId val="89673728"/>
      </c:barChart>
      <c:catAx>
        <c:axId val="888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673728"/>
        <c:crosses val="autoZero"/>
        <c:auto val="1"/>
        <c:lblAlgn val="ctr"/>
        <c:lblOffset val="100"/>
        <c:noMultiLvlLbl val="0"/>
      </c:catAx>
      <c:valAx>
        <c:axId val="896737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89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</a:t>
            </a:r>
            <a:r>
              <a:rPr lang="ru-RU" sz="1400" baseline="0"/>
              <a:t> качества знаний и успеваемости</a:t>
            </a:r>
            <a:endParaRPr lang="en-US" sz="1400" baseline="0"/>
          </a:p>
        </c:rich>
      </c:tx>
      <c:layout>
        <c:manualLayout>
          <c:xMode val="edge"/>
          <c:yMode val="edge"/>
          <c:x val="0.11515000679410986"/>
          <c:y val="2.77777777777778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(А.яз!$D$5,А.яз!$D$13)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(А.яз!$K$11,А.яз!$K$23)</c:f>
              <c:numCache>
                <c:formatCode>0%</c:formatCode>
                <c:ptCount val="2"/>
                <c:pt idx="0">
                  <c:v>0.51724137931034486</c:v>
                </c:pt>
                <c:pt idx="1">
                  <c:v>0.53076923076923077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(А.яз!$D$5,А.яз!$D$13)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(А.яз!$J$11,А.яз!$J$23)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65184"/>
        <c:axId val="88766720"/>
      </c:barChart>
      <c:catAx>
        <c:axId val="88765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66720"/>
        <c:crosses val="autoZero"/>
        <c:auto val="1"/>
        <c:lblAlgn val="ctr"/>
        <c:lblOffset val="100"/>
        <c:noMultiLvlLbl val="0"/>
      </c:catAx>
      <c:valAx>
        <c:axId val="887667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765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Изо!$D$5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Изо!$K$18</c:f>
              <c:numCache>
                <c:formatCode>0%</c:formatCode>
                <c:ptCount val="1"/>
                <c:pt idx="0">
                  <c:v>0.7010309278350515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Изо!$D$5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Изо!$J$18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53632"/>
        <c:axId val="90059520"/>
      </c:barChart>
      <c:catAx>
        <c:axId val="9005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059520"/>
        <c:crosses val="autoZero"/>
        <c:auto val="1"/>
        <c:lblAlgn val="ctr"/>
        <c:lblOffset val="100"/>
        <c:noMultiLvlLbl val="0"/>
      </c:catAx>
      <c:valAx>
        <c:axId val="900595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005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Муз!$D$5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Муз!$K$18</c:f>
              <c:numCache>
                <c:formatCode>0%</c:formatCode>
                <c:ptCount val="1"/>
                <c:pt idx="0">
                  <c:v>0.73195876288659789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Муз!$D$5</c:f>
              <c:strCache>
                <c:ptCount val="1"/>
                <c:pt idx="0">
                  <c:v>Шугушхова Л.Х.</c:v>
                </c:pt>
              </c:strCache>
            </c:strRef>
          </c:cat>
          <c:val>
            <c:numRef>
              <c:f>Муз!$J$18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33632"/>
        <c:axId val="90135168"/>
      </c:barChart>
      <c:catAx>
        <c:axId val="9013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135168"/>
        <c:crosses val="autoZero"/>
        <c:auto val="1"/>
        <c:lblAlgn val="ctr"/>
        <c:lblOffset val="100"/>
        <c:noMultiLvlLbl val="0"/>
      </c:catAx>
      <c:valAx>
        <c:axId val="90135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013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 знаний   и 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(Лит!$D$5,Лит!$D$17,Лит!$D$29,Лит!$D$41,Лит!$D$53)</c:f>
              <c:strCache>
                <c:ptCount val="3"/>
                <c:pt idx="0">
                  <c:v>Клишева С Б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(Лит!$K$15,Лит!$K$27,Лит!$K$39,Лит!$K$51,Лит!$K$63)</c:f>
              <c:numCache>
                <c:formatCode>0%</c:formatCode>
                <c:ptCount val="5"/>
                <c:pt idx="0">
                  <c:v>0.59740259740259738</c:v>
                </c:pt>
                <c:pt idx="1">
                  <c:v>0.5714285714285714</c:v>
                </c:pt>
                <c:pt idx="2">
                  <c:v>0.5892857142857143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(Лит!$D$5,Лит!$D$17,Лит!$D$29,Лит!$D$41,Лит!$D$53)</c:f>
              <c:strCache>
                <c:ptCount val="3"/>
                <c:pt idx="0">
                  <c:v>Клишева С Б</c:v>
                </c:pt>
                <c:pt idx="1">
                  <c:v>Темрокова М.А.</c:v>
                </c:pt>
                <c:pt idx="2">
                  <c:v>Хакунова Ж.М.</c:v>
                </c:pt>
              </c:strCache>
            </c:strRef>
          </c:cat>
          <c:val>
            <c:numRef>
              <c:f>(Лит!$J$15,Лит!$J$27,Лит!$J$39,Лит!$J$51,Лит!$J$63)</c:f>
              <c:numCache>
                <c:formatCode>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87616"/>
        <c:axId val="82289408"/>
      </c:barChart>
      <c:catAx>
        <c:axId val="822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289408"/>
        <c:crosses val="autoZero"/>
        <c:auto val="1"/>
        <c:lblAlgn val="ctr"/>
        <c:lblOffset val="100"/>
        <c:noMultiLvlLbl val="0"/>
      </c:catAx>
      <c:valAx>
        <c:axId val="8228940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228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</a:t>
            </a:r>
            <a:r>
              <a:rPr lang="ru-RU" sz="1400" baseline="0"/>
              <a:t> качества знаний и успеваемости</a:t>
            </a:r>
            <a:endParaRPr lang="en-US" sz="1400" baseline="0"/>
          </a:p>
        </c:rich>
      </c:tx>
      <c:layout>
        <c:manualLayout>
          <c:xMode val="edge"/>
          <c:yMode val="edge"/>
          <c:x val="0.11515000679410986"/>
          <c:y val="2.7777777777777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('Ф-ра'!$D$5,'Ф-ра'!$D$19)</c:f>
              <c:strCache>
                <c:ptCount val="2"/>
                <c:pt idx="0">
                  <c:v>Бахов А.К.</c:v>
                </c:pt>
                <c:pt idx="1">
                  <c:v>Шугушхова Д.Л.</c:v>
                </c:pt>
              </c:strCache>
            </c:strRef>
          </c:cat>
          <c:val>
            <c:numRef>
              <c:f>('Ф-ра'!$K$17,'Ф-ра'!$K$30)</c:f>
              <c:numCache>
                <c:formatCode>0%</c:formatCode>
                <c:ptCount val="2"/>
                <c:pt idx="0">
                  <c:v>0.90789473684210531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('Ф-ра'!$D$5,'Ф-ра'!$D$19)</c:f>
              <c:strCache>
                <c:ptCount val="2"/>
                <c:pt idx="0">
                  <c:v>Бахов А.К.</c:v>
                </c:pt>
                <c:pt idx="1">
                  <c:v>Шугушхова Д.Л.</c:v>
                </c:pt>
              </c:strCache>
            </c:strRef>
          </c:cat>
          <c:val>
            <c:numRef>
              <c:f>('Ф-ра'!$J$17,'Ф-ра'!$J$30)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43616"/>
        <c:axId val="88969984"/>
      </c:barChart>
      <c:catAx>
        <c:axId val="8894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969984"/>
        <c:crosses val="autoZero"/>
        <c:auto val="1"/>
        <c:lblAlgn val="ctr"/>
        <c:lblOffset val="100"/>
        <c:noMultiLvlLbl val="0"/>
      </c:catAx>
      <c:valAx>
        <c:axId val="889699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943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 качества   знаний   и   успеваемости   по   предметам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Анализ!$B$4:$X$4</c:f>
              <c:strCache>
                <c:ptCount val="22"/>
                <c:pt idx="0">
                  <c:v>р.яз</c:v>
                </c:pt>
                <c:pt idx="1">
                  <c:v>лит</c:v>
                </c:pt>
                <c:pt idx="2">
                  <c:v>к.яз</c:v>
                </c:pt>
                <c:pt idx="3">
                  <c:v>к.чт</c:v>
                </c:pt>
                <c:pt idx="4">
                  <c:v>анг.яз</c:v>
                </c:pt>
                <c:pt idx="5">
                  <c:v>мат</c:v>
                </c:pt>
                <c:pt idx="6">
                  <c:v>геом</c:v>
                </c:pt>
                <c:pt idx="7">
                  <c:v>ист</c:v>
                </c:pt>
                <c:pt idx="8">
                  <c:v>общ</c:v>
                </c:pt>
                <c:pt idx="9">
                  <c:v>ист.кбр</c:v>
                </c:pt>
                <c:pt idx="10">
                  <c:v>культ</c:v>
                </c:pt>
                <c:pt idx="11">
                  <c:v>МХК</c:v>
                </c:pt>
                <c:pt idx="12">
                  <c:v>геог</c:v>
                </c:pt>
                <c:pt idx="13">
                  <c:v>геог.кбр</c:v>
                </c:pt>
                <c:pt idx="14">
                  <c:v>хим</c:v>
                </c:pt>
                <c:pt idx="15">
                  <c:v>био</c:v>
                </c:pt>
                <c:pt idx="16">
                  <c:v>физ</c:v>
                </c:pt>
                <c:pt idx="17">
                  <c:v>инф</c:v>
                </c:pt>
                <c:pt idx="18">
                  <c:v>техн</c:v>
                </c:pt>
                <c:pt idx="19">
                  <c:v>изо</c:v>
                </c:pt>
                <c:pt idx="20">
                  <c:v>муз</c:v>
                </c:pt>
                <c:pt idx="21">
                  <c:v>физ-ра</c:v>
                </c:pt>
              </c:strCache>
            </c:strRef>
          </c:cat>
          <c:val>
            <c:numRef>
              <c:f>Анализ!$B$5:$X$5</c:f>
              <c:numCache>
                <c:formatCode>0%</c:formatCode>
                <c:ptCount val="22"/>
                <c:pt idx="0">
                  <c:v>0.48148148148148145</c:v>
                </c:pt>
                <c:pt idx="1">
                  <c:v>0.58730158730158732</c:v>
                </c:pt>
                <c:pt idx="2">
                  <c:v>0.53012048192771088</c:v>
                </c:pt>
                <c:pt idx="3">
                  <c:v>0.62962962962962965</c:v>
                </c:pt>
                <c:pt idx="4">
                  <c:v>0.52659574468085102</c:v>
                </c:pt>
                <c:pt idx="5">
                  <c:v>0.5</c:v>
                </c:pt>
                <c:pt idx="6">
                  <c:v>0.72602739726027399</c:v>
                </c:pt>
                <c:pt idx="7">
                  <c:v>0.56613756613756616</c:v>
                </c:pt>
                <c:pt idx="8">
                  <c:v>0.56551724137931036</c:v>
                </c:pt>
                <c:pt idx="9">
                  <c:v>0.49180327868852458</c:v>
                </c:pt>
                <c:pt idx="10">
                  <c:v>0.57731958762886593</c:v>
                </c:pt>
                <c:pt idx="11">
                  <c:v>0.65</c:v>
                </c:pt>
                <c:pt idx="12">
                  <c:v>0.72159090909090906</c:v>
                </c:pt>
                <c:pt idx="13">
                  <c:v>0.63636363636363635</c:v>
                </c:pt>
                <c:pt idx="14">
                  <c:v>0.5679012345679012</c:v>
                </c:pt>
                <c:pt idx="15">
                  <c:v>0.5736842105263158</c:v>
                </c:pt>
                <c:pt idx="16">
                  <c:v>0.55555555555555558</c:v>
                </c:pt>
                <c:pt idx="17">
                  <c:v>0.6</c:v>
                </c:pt>
                <c:pt idx="18">
                  <c:v>0.8294573643410853</c:v>
                </c:pt>
                <c:pt idx="19">
                  <c:v>0.7010309278350515</c:v>
                </c:pt>
                <c:pt idx="20">
                  <c:v>0.73195876288659789</c:v>
                </c:pt>
                <c:pt idx="21">
                  <c:v>0.9263157894736842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Анализ!$B$4:$X$4</c:f>
              <c:strCache>
                <c:ptCount val="22"/>
                <c:pt idx="0">
                  <c:v>р.яз</c:v>
                </c:pt>
                <c:pt idx="1">
                  <c:v>лит</c:v>
                </c:pt>
                <c:pt idx="2">
                  <c:v>к.яз</c:v>
                </c:pt>
                <c:pt idx="3">
                  <c:v>к.чт</c:v>
                </c:pt>
                <c:pt idx="4">
                  <c:v>анг.яз</c:v>
                </c:pt>
                <c:pt idx="5">
                  <c:v>мат</c:v>
                </c:pt>
                <c:pt idx="6">
                  <c:v>геом</c:v>
                </c:pt>
                <c:pt idx="7">
                  <c:v>ист</c:v>
                </c:pt>
                <c:pt idx="8">
                  <c:v>общ</c:v>
                </c:pt>
                <c:pt idx="9">
                  <c:v>ист.кбр</c:v>
                </c:pt>
                <c:pt idx="10">
                  <c:v>культ</c:v>
                </c:pt>
                <c:pt idx="11">
                  <c:v>МХК</c:v>
                </c:pt>
                <c:pt idx="12">
                  <c:v>геог</c:v>
                </c:pt>
                <c:pt idx="13">
                  <c:v>геог.кбр</c:v>
                </c:pt>
                <c:pt idx="14">
                  <c:v>хим</c:v>
                </c:pt>
                <c:pt idx="15">
                  <c:v>био</c:v>
                </c:pt>
                <c:pt idx="16">
                  <c:v>физ</c:v>
                </c:pt>
                <c:pt idx="17">
                  <c:v>инф</c:v>
                </c:pt>
                <c:pt idx="18">
                  <c:v>техн</c:v>
                </c:pt>
                <c:pt idx="19">
                  <c:v>изо</c:v>
                </c:pt>
                <c:pt idx="20">
                  <c:v>муз</c:v>
                </c:pt>
                <c:pt idx="21">
                  <c:v>физ-ра</c:v>
                </c:pt>
              </c:strCache>
            </c:strRef>
          </c:cat>
          <c:val>
            <c:numRef>
              <c:f>Анализ!$B$6:$X$6</c:f>
              <c:numCache>
                <c:formatCode>0%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0.77500000000000002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93728"/>
        <c:axId val="89595264"/>
      </c:barChart>
      <c:catAx>
        <c:axId val="8959372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prstDash val="solid"/>
          </a:ln>
        </c:spPr>
        <c:crossAx val="89595264"/>
        <c:crosses val="autoZero"/>
        <c:auto val="1"/>
        <c:lblAlgn val="ctr"/>
        <c:lblOffset val="100"/>
        <c:noMultiLvlLbl val="0"/>
      </c:catAx>
      <c:valAx>
        <c:axId val="8959526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9593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84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(К.яз!$D$5,К.яз!$D$17,К.яз!$D$29)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(К.яз!$K$15,К.яз!$K$27,К.яз!$K$39)</c:f>
              <c:numCache>
                <c:formatCode>0%</c:formatCode>
                <c:ptCount val="3"/>
                <c:pt idx="0">
                  <c:v>0.53846153846153844</c:v>
                </c:pt>
                <c:pt idx="1">
                  <c:v>0.52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(К.яз!$D$5,К.яз!$D$17,К.яз!$D$29)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(К.яз!$J$15,К.яз!$J$27,К.яз!$J$39)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48160"/>
        <c:axId val="88349696"/>
      </c:barChart>
      <c:catAx>
        <c:axId val="883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349696"/>
        <c:crosses val="autoZero"/>
        <c:auto val="1"/>
        <c:lblAlgn val="ctr"/>
        <c:lblOffset val="100"/>
        <c:noMultiLvlLbl val="0"/>
      </c:catAx>
      <c:valAx>
        <c:axId val="883496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348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(Каб.лит!$D$5,Каб.лит!$D$17,Каб.лит!$D$29)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(Каб.лит!$K$15,Каб.лит!$K$27,Каб.лит!$K$39)</c:f>
              <c:numCache>
                <c:formatCode>0%</c:formatCode>
                <c:ptCount val="3"/>
                <c:pt idx="0">
                  <c:v>0.67543859649122806</c:v>
                </c:pt>
                <c:pt idx="1">
                  <c:v>0.56000000000000005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(Каб.лит!$D$5,Каб.лит!$D$17,Каб.лит!$D$29)</c:f>
              <c:strCache>
                <c:ptCount val="2"/>
                <c:pt idx="0">
                  <c:v>Харунова Р.М.</c:v>
                </c:pt>
                <c:pt idx="1">
                  <c:v>Губжокова Х.Х.</c:v>
                </c:pt>
              </c:strCache>
            </c:strRef>
          </c:cat>
          <c:val>
            <c:numRef>
              <c:f>(Каб.лит!$J$15,Каб.лит!$J$27,Каб.лит!$J$39)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03968"/>
        <c:axId val="88405504"/>
      </c:barChart>
      <c:catAx>
        <c:axId val="884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405504"/>
        <c:crosses val="autoZero"/>
        <c:auto val="1"/>
        <c:lblAlgn val="ctr"/>
        <c:lblOffset val="100"/>
        <c:noMultiLvlLbl val="0"/>
      </c:catAx>
      <c:valAx>
        <c:axId val="884055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403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aseline="0"/>
              <a:t>%</a:t>
            </a:r>
            <a:r>
              <a:rPr lang="ru-RU" sz="1400" baseline="0"/>
              <a:t> качества знаний и успеваемости</a:t>
            </a:r>
            <a:endParaRPr lang="en-US" sz="1400" baseline="0"/>
          </a:p>
        </c:rich>
      </c:tx>
      <c:layout>
        <c:manualLayout>
          <c:xMode val="edge"/>
          <c:yMode val="edge"/>
          <c:x val="0.11515000679410986"/>
          <c:y val="2.777777777777780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(А.яз!$D$5,А.яз!$D$13)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(А.яз!$K$11,А.яз!$K$23)</c:f>
              <c:numCache>
                <c:formatCode>0%</c:formatCode>
                <c:ptCount val="2"/>
                <c:pt idx="0">
                  <c:v>0.51724137931034486</c:v>
                </c:pt>
                <c:pt idx="1">
                  <c:v>0.53076923076923077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(А.яз!$D$5,А.яз!$D$13)</c:f>
              <c:strCache>
                <c:ptCount val="2"/>
                <c:pt idx="0">
                  <c:v>Хакунова Ж.М.</c:v>
                </c:pt>
                <c:pt idx="1">
                  <c:v>Губжокова Р.Х.</c:v>
                </c:pt>
              </c:strCache>
            </c:strRef>
          </c:cat>
          <c:val>
            <c:numRef>
              <c:f>(А.яз!$J$11,А.яз!$J$23)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71424"/>
        <c:axId val="88472960"/>
      </c:barChart>
      <c:catAx>
        <c:axId val="88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472960"/>
        <c:crosses val="autoZero"/>
        <c:auto val="1"/>
        <c:lblAlgn val="ctr"/>
        <c:lblOffset val="100"/>
        <c:noMultiLvlLbl val="0"/>
      </c:catAx>
      <c:valAx>
        <c:axId val="884729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471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aseline="0"/>
              <a:t>% качества  знаний  и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(Мат!$D$5,Мат!$D$17,Мат!$D$29,Мат!$D$41)</c:f>
              <c:strCache>
                <c:ptCount val="3"/>
                <c:pt idx="0">
                  <c:v>Губачокова А.В.</c:v>
                </c:pt>
                <c:pt idx="1">
                  <c:v>Шогенова И.Н.</c:v>
                </c:pt>
                <c:pt idx="2">
                  <c:v>Хакунова Р.Х.</c:v>
                </c:pt>
              </c:strCache>
            </c:strRef>
          </c:cat>
          <c:val>
            <c:numRef>
              <c:f>(Мат!$K$15,Мат!$K$27,Мат!$K$39,Мат!$K$51)</c:f>
              <c:numCache>
                <c:formatCode>0%</c:formatCode>
                <c:ptCount val="4"/>
                <c:pt idx="0">
                  <c:v>0.53781512605042014</c:v>
                </c:pt>
                <c:pt idx="1">
                  <c:v>0.42424242424242425</c:v>
                </c:pt>
                <c:pt idx="2">
                  <c:v>0.44444444444444442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(Мат!$D$5,Мат!$D$17,Мат!$D$29,Мат!$D$41)</c:f>
              <c:strCache>
                <c:ptCount val="3"/>
                <c:pt idx="0">
                  <c:v>Губачокова А.В.</c:v>
                </c:pt>
                <c:pt idx="1">
                  <c:v>Шогенова И.Н.</c:v>
                </c:pt>
                <c:pt idx="2">
                  <c:v>Хакунова Р.Х.</c:v>
                </c:pt>
              </c:strCache>
            </c:strRef>
          </c:cat>
          <c:val>
            <c:numRef>
              <c:f>(Мат!$J$15,Мат!$J$27,Мат!$J$39,Мат!$J$51)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20960"/>
        <c:axId val="88522752"/>
      </c:barChart>
      <c:catAx>
        <c:axId val="88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522752"/>
        <c:crosses val="autoZero"/>
        <c:auto val="1"/>
        <c:lblAlgn val="ctr"/>
        <c:lblOffset val="100"/>
        <c:noMultiLvlLbl val="0"/>
      </c:catAx>
      <c:valAx>
        <c:axId val="885227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520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 знаний   и   успеваемости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(ОБЖ!$D$5,ОБЖ!$D$17,ОБЖ!$D$29,ОБЖ!$D$41,ОБЖ!$D$53)</c:f>
              <c:strCache>
                <c:ptCount val="1"/>
                <c:pt idx="0">
                  <c:v>Шугушхова Д.Л.</c:v>
                </c:pt>
              </c:strCache>
            </c:strRef>
          </c:cat>
          <c:val>
            <c:numRef>
              <c:f>(ОБЖ!$K$15,ОБЖ!$K$27,ОБЖ!$K$39,ОБЖ!$K$51,ОБЖ!$K$63)</c:f>
              <c:numCache>
                <c:formatCode>0%</c:formatCode>
                <c:ptCount val="5"/>
                <c:pt idx="0">
                  <c:v>0.72602739726027399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(ОБЖ!$D$5,ОБЖ!$D$17,ОБЖ!$D$29,ОБЖ!$D$41,ОБЖ!$D$53)</c:f>
              <c:strCache>
                <c:ptCount val="1"/>
                <c:pt idx="0">
                  <c:v>Шугушхова Д.Л.</c:v>
                </c:pt>
              </c:strCache>
            </c:strRef>
          </c:cat>
          <c:val>
            <c:numRef>
              <c:f>(ОБЖ!$J$15,ОБЖ!$J$27,ОБЖ!$J$39,ОБЖ!$J$51,ОБЖ!$J$63)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84960"/>
        <c:axId val="88586496"/>
      </c:barChart>
      <c:catAx>
        <c:axId val="8858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586496"/>
        <c:crosses val="autoZero"/>
        <c:auto val="1"/>
        <c:lblAlgn val="ctr"/>
        <c:lblOffset val="100"/>
        <c:noMultiLvlLbl val="0"/>
      </c:catAx>
      <c:valAx>
        <c:axId val="885864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584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89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(Ист!$D$5,Ист!$D$17,Ист!$D$29)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(Ист!$K$15,Ист!$K$27,Ист!$K$39)</c:f>
              <c:numCache>
                <c:formatCode>0%</c:formatCode>
                <c:ptCount val="3"/>
                <c:pt idx="0">
                  <c:v>0.57291666666666663</c:v>
                </c:pt>
                <c:pt idx="1">
                  <c:v>0.55913978494623651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(Ист!$D$5,Ист!$D$17,Ист!$D$29)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(Ист!$J$15,Ист!$J$27,Ист!$J$39)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03360"/>
        <c:axId val="89109248"/>
      </c:barChart>
      <c:catAx>
        <c:axId val="8910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109248"/>
        <c:crosses val="autoZero"/>
        <c:auto val="1"/>
        <c:lblAlgn val="ctr"/>
        <c:lblOffset val="100"/>
        <c:noMultiLvlLbl val="0"/>
      </c:catAx>
      <c:valAx>
        <c:axId val="89109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9103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ru-RU" sz="1400" baseline="0"/>
              <a:t>% качества знаний и успеваемости</a:t>
            </a:r>
          </a:p>
        </c:rich>
      </c:tx>
      <c:layout>
        <c:manualLayout>
          <c:xMode val="edge"/>
          <c:yMode val="edge"/>
          <c:x val="0.25906255468066491"/>
          <c:y val="2.777777777777791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(Общ!$D$5,Общ!$D$17,Общ!$D$29)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(Общ!$K$15,Общ!$K$27,Общ!$K$39)</c:f>
              <c:numCache>
                <c:formatCode>0%</c:formatCode>
                <c:ptCount val="3"/>
                <c:pt idx="0">
                  <c:v>0.51923076923076927</c:v>
                </c:pt>
                <c:pt idx="1">
                  <c:v>0.59139784946236562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2</c:v>
          </c:tx>
          <c:invertIfNegative val="0"/>
          <c:cat>
            <c:strRef>
              <c:f>(Общ!$D$5,Общ!$D$17,Общ!$D$29)</c:f>
              <c:strCache>
                <c:ptCount val="2"/>
                <c:pt idx="0">
                  <c:v>Клишева Д.А.</c:v>
                </c:pt>
                <c:pt idx="1">
                  <c:v>Шекихачев А.Х.</c:v>
                </c:pt>
              </c:strCache>
            </c:strRef>
          </c:cat>
          <c:val>
            <c:numRef>
              <c:f>(Общ!$J$15,Общ!$J$27,Общ!$J$39)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68352"/>
        <c:axId val="88869888"/>
      </c:barChart>
      <c:catAx>
        <c:axId val="888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69888"/>
        <c:crosses val="autoZero"/>
        <c:auto val="1"/>
        <c:lblAlgn val="ctr"/>
        <c:lblOffset val="100"/>
        <c:noMultiLvlLbl val="0"/>
      </c:catAx>
      <c:valAx>
        <c:axId val="88869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8868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65</xdr:row>
      <xdr:rowOff>9525</xdr:rowOff>
    </xdr:from>
    <xdr:to>
      <xdr:col>11</xdr:col>
      <xdr:colOff>590551</xdr:colOff>
      <xdr:row>79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32</xdr:row>
      <xdr:rowOff>9525</xdr:rowOff>
    </xdr:from>
    <xdr:to>
      <xdr:col>12</xdr:col>
      <xdr:colOff>114300</xdr:colOff>
      <xdr:row>46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14</xdr:row>
      <xdr:rowOff>9525</xdr:rowOff>
    </xdr:from>
    <xdr:to>
      <xdr:col>10</xdr:col>
      <xdr:colOff>38100</xdr:colOff>
      <xdr:row>24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21</xdr:row>
      <xdr:rowOff>9525</xdr:rowOff>
    </xdr:from>
    <xdr:to>
      <xdr:col>10</xdr:col>
      <xdr:colOff>38100</xdr:colOff>
      <xdr:row>31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15</xdr:row>
      <xdr:rowOff>9525</xdr:rowOff>
    </xdr:from>
    <xdr:to>
      <xdr:col>10</xdr:col>
      <xdr:colOff>38100</xdr:colOff>
      <xdr:row>25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21</xdr:row>
      <xdr:rowOff>9525</xdr:rowOff>
    </xdr:from>
    <xdr:to>
      <xdr:col>10</xdr:col>
      <xdr:colOff>38100</xdr:colOff>
      <xdr:row>31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9525</xdr:rowOff>
    </xdr:from>
    <xdr:to>
      <xdr:col>9</xdr:col>
      <xdr:colOff>304800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16</xdr:row>
      <xdr:rowOff>9525</xdr:rowOff>
    </xdr:from>
    <xdr:to>
      <xdr:col>10</xdr:col>
      <xdr:colOff>38100</xdr:colOff>
      <xdr:row>26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30</xdr:row>
      <xdr:rowOff>9525</xdr:rowOff>
    </xdr:from>
    <xdr:to>
      <xdr:col>10</xdr:col>
      <xdr:colOff>600075</xdr:colOff>
      <xdr:row>44</xdr:row>
      <xdr:rowOff>85725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19</xdr:row>
      <xdr:rowOff>9525</xdr:rowOff>
    </xdr:from>
    <xdr:to>
      <xdr:col>10</xdr:col>
      <xdr:colOff>38100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19</xdr:row>
      <xdr:rowOff>9525</xdr:rowOff>
    </xdr:from>
    <xdr:to>
      <xdr:col>10</xdr:col>
      <xdr:colOff>38100</xdr:colOff>
      <xdr:row>29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65</xdr:row>
      <xdr:rowOff>9525</xdr:rowOff>
    </xdr:from>
    <xdr:to>
      <xdr:col>11</xdr:col>
      <xdr:colOff>590551</xdr:colOff>
      <xdr:row>79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33</xdr:row>
      <xdr:rowOff>9525</xdr:rowOff>
    </xdr:from>
    <xdr:to>
      <xdr:col>10</xdr:col>
      <xdr:colOff>600075</xdr:colOff>
      <xdr:row>47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180975</xdr:rowOff>
    </xdr:from>
    <xdr:to>
      <xdr:col>24</xdr:col>
      <xdr:colOff>0</xdr:colOff>
      <xdr:row>22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9525</xdr:rowOff>
    </xdr:from>
    <xdr:to>
      <xdr:col>10</xdr:col>
      <xdr:colOff>600075</xdr:colOff>
      <xdr:row>40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53</xdr:row>
      <xdr:rowOff>9525</xdr:rowOff>
    </xdr:from>
    <xdr:to>
      <xdr:col>11</xdr:col>
      <xdr:colOff>561975</xdr:colOff>
      <xdr:row>67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65</xdr:row>
      <xdr:rowOff>9525</xdr:rowOff>
    </xdr:from>
    <xdr:to>
      <xdr:col>11</xdr:col>
      <xdr:colOff>590551</xdr:colOff>
      <xdr:row>79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41</xdr:row>
      <xdr:rowOff>9525</xdr:rowOff>
    </xdr:from>
    <xdr:to>
      <xdr:col>12</xdr:col>
      <xdr:colOff>114300</xdr:colOff>
      <xdr:row>55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topLeftCell="A13" workbookViewId="0">
      <selection activeCell="V34" sqref="V3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23.25" customHeight="1" x14ac:dyDescent="0.25">
      <c r="A1" s="10"/>
      <c r="B1" s="69" t="s">
        <v>19</v>
      </c>
      <c r="C1" s="70"/>
      <c r="D1" s="70"/>
      <c r="E1" s="70"/>
      <c r="F1" s="70" t="s">
        <v>63</v>
      </c>
      <c r="G1" s="70"/>
      <c r="H1" s="70"/>
      <c r="I1" s="70"/>
      <c r="J1" s="70"/>
      <c r="K1" s="70"/>
      <c r="L1" s="71"/>
      <c r="M1" s="72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20</v>
      </c>
      <c r="E3" s="76"/>
      <c r="F3" s="76"/>
      <c r="G3" s="76"/>
      <c r="H3" s="76"/>
      <c r="I3" s="77"/>
      <c r="J3" s="10"/>
      <c r="K3" s="78" t="s">
        <v>102</v>
      </c>
      <c r="L3" s="79"/>
      <c r="M3" s="8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70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103</v>
      </c>
      <c r="R7" s="3" t="s">
        <v>8</v>
      </c>
      <c r="S7" s="3" t="s">
        <v>104</v>
      </c>
      <c r="T7" s="3" t="s">
        <v>8</v>
      </c>
      <c r="U7" s="3" t="s">
        <v>105</v>
      </c>
      <c r="V7" s="3" t="s">
        <v>8</v>
      </c>
    </row>
    <row r="8" spans="1:22" x14ac:dyDescent="0.25">
      <c r="A8" s="16">
        <v>1</v>
      </c>
      <c r="B8" s="41">
        <v>5</v>
      </c>
      <c r="C8" s="4">
        <v>21</v>
      </c>
      <c r="D8" s="4">
        <v>3</v>
      </c>
      <c r="E8" s="4">
        <v>7</v>
      </c>
      <c r="F8" s="4">
        <v>12</v>
      </c>
      <c r="G8" s="4">
        <v>0</v>
      </c>
      <c r="H8" s="4"/>
      <c r="I8" s="4"/>
      <c r="J8" s="19">
        <f>SUM(D8:F8)/SUM(D8:G8)</f>
        <v>1</v>
      </c>
      <c r="K8" s="19">
        <f>SUM(D8:E8)/SUM(D8:G8)</f>
        <v>0.45454545454545453</v>
      </c>
      <c r="L8" s="19">
        <f>(D8+E8*0.64+F8*0.36+G8*0.16)/(D8+E8+F8+G8+I8)</f>
        <v>0.53636363636363638</v>
      </c>
      <c r="M8" s="20">
        <f>(D8*5+E8*4+F8*3+G8*2)/SUM(D8:H8)</f>
        <v>3.5909090909090908</v>
      </c>
      <c r="N8" s="15"/>
      <c r="O8" s="4">
        <v>41</v>
      </c>
      <c r="P8" s="4">
        <v>27</v>
      </c>
      <c r="Q8" s="4">
        <v>1</v>
      </c>
      <c r="R8" s="4">
        <v>1</v>
      </c>
      <c r="S8" s="4">
        <v>2</v>
      </c>
      <c r="T8" s="4">
        <v>2</v>
      </c>
      <c r="U8" s="4">
        <v>4</v>
      </c>
      <c r="V8" s="4">
        <v>4</v>
      </c>
    </row>
    <row r="9" spans="1:22" x14ac:dyDescent="0.25">
      <c r="A9" s="16">
        <v>2</v>
      </c>
      <c r="B9" s="42" t="s">
        <v>94</v>
      </c>
      <c r="C9" s="4">
        <v>19</v>
      </c>
      <c r="D9" s="4">
        <v>3</v>
      </c>
      <c r="E9" s="4">
        <v>7</v>
      </c>
      <c r="F9" s="4">
        <v>8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0.55555555555555558</v>
      </c>
      <c r="L9" s="19">
        <f t="shared" ref="L9:L15" si="2">(D9+E9*0.64+F9*0.36+G9*0.16)/(D9+E9+F9+G9+I9)</f>
        <v>0.57555555555555549</v>
      </c>
      <c r="M9" s="20">
        <f t="shared" ref="M9:M15" si="3">(D9*5+E9*4+F9*3+G9*2)/SUM(D9:H9)</f>
        <v>3.7222222222222223</v>
      </c>
      <c r="N9" s="21"/>
      <c r="O9" s="4">
        <v>27</v>
      </c>
      <c r="P9" s="4">
        <v>22</v>
      </c>
      <c r="Q9" s="4">
        <v>1</v>
      </c>
      <c r="R9" s="4">
        <v>1</v>
      </c>
      <c r="S9" s="4">
        <v>4</v>
      </c>
      <c r="T9" s="4">
        <v>4</v>
      </c>
      <c r="U9" s="4">
        <v>0</v>
      </c>
      <c r="V9" s="4">
        <v>0</v>
      </c>
    </row>
    <row r="10" spans="1:22" x14ac:dyDescent="0.25">
      <c r="A10" s="16">
        <v>3</v>
      </c>
      <c r="B10" s="42" t="s">
        <v>101</v>
      </c>
      <c r="C10" s="4">
        <v>14</v>
      </c>
      <c r="D10" s="4">
        <v>0</v>
      </c>
      <c r="E10" s="4">
        <v>5</v>
      </c>
      <c r="F10" s="4">
        <v>9</v>
      </c>
      <c r="G10" s="4">
        <v>0</v>
      </c>
      <c r="H10" s="4"/>
      <c r="I10" s="4"/>
      <c r="J10" s="19">
        <f t="shared" si="0"/>
        <v>1</v>
      </c>
      <c r="K10" s="19">
        <f t="shared" si="1"/>
        <v>0.35714285714285715</v>
      </c>
      <c r="L10" s="19">
        <f t="shared" si="2"/>
        <v>0.45999999999999996</v>
      </c>
      <c r="M10" s="20">
        <f t="shared" si="3"/>
        <v>3.3571428571428572</v>
      </c>
      <c r="N10" s="21"/>
      <c r="O10" s="4">
        <v>22</v>
      </c>
      <c r="P10" s="4">
        <v>16</v>
      </c>
      <c r="Q10" s="4">
        <v>2</v>
      </c>
      <c r="R10" s="4">
        <v>2</v>
      </c>
      <c r="S10" s="4">
        <v>2</v>
      </c>
      <c r="T10" s="4">
        <v>2</v>
      </c>
      <c r="U10" s="4">
        <v>0</v>
      </c>
      <c r="V10" s="4">
        <v>0</v>
      </c>
    </row>
    <row r="11" spans="1:22" x14ac:dyDescent="0.25">
      <c r="A11" s="16">
        <v>4</v>
      </c>
      <c r="B11" s="42">
        <v>10</v>
      </c>
      <c r="C11" s="4">
        <v>23</v>
      </c>
      <c r="D11" s="4">
        <v>7</v>
      </c>
      <c r="E11" s="4">
        <v>7</v>
      </c>
      <c r="F11" s="4">
        <v>9</v>
      </c>
      <c r="G11" s="4">
        <v>0</v>
      </c>
      <c r="H11" s="4"/>
      <c r="I11" s="4"/>
      <c r="J11" s="19">
        <f t="shared" si="0"/>
        <v>1</v>
      </c>
      <c r="K11" s="19">
        <f t="shared" si="1"/>
        <v>0.60869565217391308</v>
      </c>
      <c r="L11" s="19">
        <f t="shared" si="2"/>
        <v>0.64</v>
      </c>
      <c r="M11" s="20">
        <f t="shared" si="3"/>
        <v>3.9130434782608696</v>
      </c>
      <c r="N11" s="21"/>
      <c r="O11" s="4">
        <v>23</v>
      </c>
      <c r="P11" s="4">
        <v>17</v>
      </c>
      <c r="Q11" s="4">
        <v>1</v>
      </c>
      <c r="R11" s="4">
        <v>1</v>
      </c>
      <c r="S11" s="4">
        <v>2</v>
      </c>
      <c r="T11" s="4">
        <v>2</v>
      </c>
      <c r="U11" s="4">
        <v>0</v>
      </c>
      <c r="V11" s="4">
        <v>0</v>
      </c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77</v>
      </c>
      <c r="D15" s="6">
        <f t="shared" ref="D15:I15" si="4">SUM(D8:D14)</f>
        <v>13</v>
      </c>
      <c r="E15" s="6">
        <f t="shared" si="4"/>
        <v>26</v>
      </c>
      <c r="F15" s="6">
        <f t="shared" si="4"/>
        <v>38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0.50649350649350644</v>
      </c>
      <c r="L15" s="7">
        <f t="shared" si="2"/>
        <v>0.56259740259740265</v>
      </c>
      <c r="M15" s="22">
        <f t="shared" si="3"/>
        <v>3.6753246753246751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 t="s">
        <v>71</v>
      </c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Д</v>
      </c>
      <c r="R19" s="18" t="str">
        <f t="shared" si="5"/>
        <v>дано</v>
      </c>
      <c r="S19" s="18" t="str">
        <f t="shared" si="5"/>
        <v>И</v>
      </c>
      <c r="T19" s="18" t="str">
        <f t="shared" si="5"/>
        <v>дано</v>
      </c>
      <c r="U19" s="18" t="str">
        <f t="shared" si="5"/>
        <v>С</v>
      </c>
      <c r="V19" s="18" t="str">
        <f t="shared" si="5"/>
        <v>дано</v>
      </c>
    </row>
    <row r="20" spans="1:22" x14ac:dyDescent="0.25">
      <c r="A20" s="16">
        <v>1</v>
      </c>
      <c r="B20" s="41" t="s">
        <v>92</v>
      </c>
      <c r="C20" s="4">
        <v>18</v>
      </c>
      <c r="D20" s="4">
        <v>2</v>
      </c>
      <c r="E20" s="4">
        <v>5</v>
      </c>
      <c r="F20" s="4">
        <v>11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0.3888888888888889</v>
      </c>
      <c r="L20" s="19">
        <f>(D20+E20*0.64+F20*0.36+G20*0.16)/(D20+E20+F20+G20+I20)</f>
        <v>0.50888888888888895</v>
      </c>
      <c r="M20" s="20">
        <f>(D20*5+E20*4+F20*3+G20*2)/SUM(D20:H20)</f>
        <v>3.5</v>
      </c>
      <c r="N20" s="15"/>
      <c r="O20" s="4">
        <v>34</v>
      </c>
      <c r="P20" s="4">
        <v>34</v>
      </c>
      <c r="Q20" s="4">
        <v>1</v>
      </c>
      <c r="R20" s="4">
        <v>1</v>
      </c>
      <c r="S20" s="4">
        <v>2</v>
      </c>
      <c r="T20" s="4">
        <v>2</v>
      </c>
      <c r="U20" s="4">
        <v>0</v>
      </c>
      <c r="V20" s="4">
        <v>0</v>
      </c>
    </row>
    <row r="21" spans="1:22" x14ac:dyDescent="0.25">
      <c r="A21" s="16">
        <v>2</v>
      </c>
      <c r="B21" s="42" t="s">
        <v>88</v>
      </c>
      <c r="C21" s="4">
        <v>19</v>
      </c>
      <c r="D21" s="4">
        <v>2</v>
      </c>
      <c r="E21" s="4">
        <v>6</v>
      </c>
      <c r="F21" s="4">
        <v>11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0.42105263157894735</v>
      </c>
      <c r="L21" s="19">
        <f t="shared" ref="L21:L27" si="8">(D21+E21*0.64+F21*0.36+G21*0.16)/(D21+E21+F21+G21+I21)</f>
        <v>0.51578947368421058</v>
      </c>
      <c r="M21" s="20">
        <f t="shared" ref="M21:M27" si="9">(D21*5+E21*4+F21*3+G21*2)/SUM(D21:H21)</f>
        <v>3.5263157894736841</v>
      </c>
      <c r="N21" s="21"/>
      <c r="O21" s="4">
        <v>34</v>
      </c>
      <c r="P21" s="4">
        <v>34</v>
      </c>
      <c r="Q21" s="4">
        <v>1</v>
      </c>
      <c r="R21" s="4">
        <v>1</v>
      </c>
      <c r="S21" s="4">
        <v>2</v>
      </c>
      <c r="T21" s="4">
        <v>2</v>
      </c>
      <c r="U21" s="4">
        <v>0</v>
      </c>
      <c r="V21" s="4">
        <v>0</v>
      </c>
    </row>
    <row r="22" spans="1:22" x14ac:dyDescent="0.25">
      <c r="A22" s="16">
        <v>3</v>
      </c>
      <c r="B22" s="42" t="s">
        <v>100</v>
      </c>
      <c r="C22" s="4">
        <v>19</v>
      </c>
      <c r="D22" s="4">
        <v>4</v>
      </c>
      <c r="E22" s="4">
        <v>5</v>
      </c>
      <c r="F22" s="4">
        <v>10</v>
      </c>
      <c r="G22" s="4">
        <v>0</v>
      </c>
      <c r="H22" s="4"/>
      <c r="I22" s="4"/>
      <c r="J22" s="19">
        <f t="shared" si="6"/>
        <v>1</v>
      </c>
      <c r="K22" s="19">
        <f t="shared" si="7"/>
        <v>0.47368421052631576</v>
      </c>
      <c r="L22" s="19">
        <f t="shared" si="8"/>
        <v>0.56842105263157894</v>
      </c>
      <c r="M22" s="20">
        <f t="shared" si="9"/>
        <v>3.6842105263157894</v>
      </c>
      <c r="N22" s="21"/>
      <c r="O22" s="4">
        <v>19</v>
      </c>
      <c r="P22" s="4">
        <v>19</v>
      </c>
      <c r="Q22" s="4">
        <v>1</v>
      </c>
      <c r="R22" s="4">
        <v>1</v>
      </c>
      <c r="S22" s="4">
        <v>1</v>
      </c>
      <c r="T22" s="4">
        <v>1</v>
      </c>
      <c r="U22" s="4">
        <v>0</v>
      </c>
      <c r="V22" s="4">
        <v>0</v>
      </c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56</v>
      </c>
      <c r="D27" s="6">
        <f t="shared" ref="D27:I27" si="10">SUM(D20:D26)</f>
        <v>8</v>
      </c>
      <c r="E27" s="6">
        <f t="shared" si="10"/>
        <v>16</v>
      </c>
      <c r="F27" s="6">
        <f t="shared" si="10"/>
        <v>32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0.42857142857142855</v>
      </c>
      <c r="L27" s="7">
        <f t="shared" si="8"/>
        <v>0.53142857142857147</v>
      </c>
      <c r="M27" s="22">
        <f t="shared" si="9"/>
        <v>3.5714285714285716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 t="s">
        <v>78</v>
      </c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Д</v>
      </c>
      <c r="R31" s="18" t="str">
        <f t="shared" si="11"/>
        <v>дано</v>
      </c>
      <c r="S31" s="18" t="str">
        <f t="shared" si="11"/>
        <v>И</v>
      </c>
      <c r="T31" s="18" t="str">
        <f t="shared" si="11"/>
        <v>дано</v>
      </c>
      <c r="U31" s="18" t="str">
        <f t="shared" si="11"/>
        <v>С</v>
      </c>
      <c r="V31" s="18" t="str">
        <f t="shared" si="11"/>
        <v>дано</v>
      </c>
    </row>
    <row r="32" spans="1:22" x14ac:dyDescent="0.25">
      <c r="A32" s="16">
        <v>1</v>
      </c>
      <c r="B32" s="4" t="s">
        <v>93</v>
      </c>
      <c r="C32" s="4">
        <v>20</v>
      </c>
      <c r="D32" s="4">
        <v>4</v>
      </c>
      <c r="E32" s="4">
        <v>6</v>
      </c>
      <c r="F32" s="4">
        <v>10</v>
      </c>
      <c r="G32" s="4">
        <v>0</v>
      </c>
      <c r="H32" s="4"/>
      <c r="I32" s="4"/>
      <c r="J32" s="19">
        <f>SUM(D32:F32)/SUM(D32:G32)</f>
        <v>1</v>
      </c>
      <c r="K32" s="19">
        <f>SUM(D32:E32)/SUM(D32:G32)</f>
        <v>0.5</v>
      </c>
      <c r="L32" s="19">
        <f>(D32+E32*0.64+F32*0.36+G32*0.16)/(D32+E32+F32+G32+I32)</f>
        <v>0.57199999999999995</v>
      </c>
      <c r="M32" s="20">
        <f>(D32*5+E32*4+F32*3+G32*2)/SUM(D32:H32)</f>
        <v>3.7</v>
      </c>
      <c r="N32" s="15"/>
      <c r="O32" s="4">
        <v>24</v>
      </c>
      <c r="P32" s="4">
        <v>18</v>
      </c>
      <c r="Q32" s="4">
        <v>1</v>
      </c>
      <c r="R32" s="39">
        <v>1</v>
      </c>
      <c r="S32" s="4">
        <v>1</v>
      </c>
      <c r="T32" s="4">
        <v>1</v>
      </c>
      <c r="U32" s="4">
        <v>1</v>
      </c>
      <c r="V32" s="4">
        <v>1</v>
      </c>
    </row>
    <row r="33" spans="1:22" x14ac:dyDescent="0.25">
      <c r="A33" s="16">
        <v>2</v>
      </c>
      <c r="B33" s="5">
        <v>9</v>
      </c>
      <c r="C33" s="4">
        <v>22</v>
      </c>
      <c r="D33" s="4">
        <v>1</v>
      </c>
      <c r="E33" s="4">
        <v>9</v>
      </c>
      <c r="F33" s="4">
        <v>12</v>
      </c>
      <c r="G33" s="4">
        <v>0</v>
      </c>
      <c r="H33" s="4"/>
      <c r="I33" s="4"/>
      <c r="J33" s="19">
        <f t="shared" ref="J33:J39" si="12">SUM(D33:F33)/SUM(D33:G33)</f>
        <v>1</v>
      </c>
      <c r="K33" s="19">
        <f t="shared" ref="K33:K39" si="13">SUM(D33:E33)/SUM(D33:G33)</f>
        <v>0.45454545454545453</v>
      </c>
      <c r="L33" s="19">
        <f t="shared" ref="L33:L39" si="14">(D33+E33*0.64+F33*0.36+G33*0.16)/(D33+E33+F33+G33+I33)</f>
        <v>0.50363636363636366</v>
      </c>
      <c r="M33" s="20">
        <f t="shared" ref="M33:M39" si="15">(D33*5+E33*4+F33*3+G33*2)/SUM(D33:H33)</f>
        <v>3.5</v>
      </c>
      <c r="N33" s="21"/>
      <c r="O33" s="4">
        <v>32</v>
      </c>
      <c r="P33" s="4">
        <v>24</v>
      </c>
      <c r="Q33" s="4">
        <v>1</v>
      </c>
      <c r="R33" s="39">
        <v>1</v>
      </c>
      <c r="S33" s="4">
        <v>2</v>
      </c>
      <c r="T33" s="4">
        <v>2</v>
      </c>
      <c r="U33" s="4">
        <v>0</v>
      </c>
      <c r="V33" s="4">
        <v>0</v>
      </c>
    </row>
    <row r="34" spans="1:22" x14ac:dyDescent="0.25">
      <c r="A34" s="16">
        <v>3</v>
      </c>
      <c r="B34" s="5">
        <v>11</v>
      </c>
      <c r="C34" s="4">
        <v>14</v>
      </c>
      <c r="D34" s="4">
        <v>4</v>
      </c>
      <c r="E34" s="4">
        <v>4</v>
      </c>
      <c r="F34" s="4">
        <v>6</v>
      </c>
      <c r="G34" s="4">
        <v>0</v>
      </c>
      <c r="H34" s="4"/>
      <c r="I34" s="4"/>
      <c r="J34" s="19">
        <f t="shared" si="12"/>
        <v>1</v>
      </c>
      <c r="K34" s="19">
        <f t="shared" si="13"/>
        <v>0.5714285714285714</v>
      </c>
      <c r="L34" s="19">
        <f t="shared" si="14"/>
        <v>0.62285714285714289</v>
      </c>
      <c r="M34" s="20">
        <f t="shared" si="15"/>
        <v>3.8571428571428572</v>
      </c>
      <c r="N34" s="21"/>
      <c r="O34" s="4">
        <v>16</v>
      </c>
      <c r="P34" s="4">
        <v>14</v>
      </c>
      <c r="Q34" s="4">
        <v>1</v>
      </c>
      <c r="R34" s="39">
        <v>1</v>
      </c>
      <c r="S34" s="4">
        <v>0</v>
      </c>
      <c r="T34" s="4">
        <v>0</v>
      </c>
      <c r="U34" s="4">
        <v>4</v>
      </c>
      <c r="V34" s="4">
        <v>4</v>
      </c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39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39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39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39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56</v>
      </c>
      <c r="D39" s="6">
        <f t="shared" ref="D39:I39" si="16">SUM(D32:D38)</f>
        <v>9</v>
      </c>
      <c r="E39" s="6">
        <f t="shared" si="16"/>
        <v>19</v>
      </c>
      <c r="F39" s="6">
        <f t="shared" si="16"/>
        <v>28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>
        <f t="shared" si="12"/>
        <v>1</v>
      </c>
      <c r="K39" s="8">
        <f t="shared" si="13"/>
        <v>0.5</v>
      </c>
      <c r="L39" s="7">
        <f t="shared" si="14"/>
        <v>0.55785714285714294</v>
      </c>
      <c r="M39" s="22">
        <f t="shared" si="15"/>
        <v>3.6607142857142856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6">
        <v>4</v>
      </c>
      <c r="B41" s="58" t="s">
        <v>13</v>
      </c>
      <c r="C41" s="59"/>
      <c r="D41" s="60"/>
      <c r="E41" s="61"/>
      <c r="F41" s="61"/>
      <c r="G41" s="61"/>
      <c r="H41" s="62"/>
      <c r="I41" s="10"/>
      <c r="J41" s="10"/>
      <c r="K41" s="10"/>
      <c r="L41" s="10"/>
      <c r="M41" s="10"/>
      <c r="N41" s="12"/>
      <c r="O41" s="63"/>
      <c r="P41" s="63"/>
      <c r="Q41" s="63"/>
      <c r="R41" s="63"/>
      <c r="S41" s="63"/>
      <c r="T41" s="63"/>
      <c r="U41" s="63"/>
      <c r="V41" s="10"/>
    </row>
    <row r="42" spans="1:22" ht="15.75" x14ac:dyDescent="0.25">
      <c r="A42" s="52" t="s">
        <v>14</v>
      </c>
      <c r="B42" s="52" t="s">
        <v>1</v>
      </c>
      <c r="C42" s="48" t="s">
        <v>2</v>
      </c>
      <c r="D42" s="57" t="s">
        <v>3</v>
      </c>
      <c r="E42" s="57"/>
      <c r="F42" s="57"/>
      <c r="G42" s="57"/>
      <c r="H42" s="48" t="s">
        <v>4</v>
      </c>
      <c r="I42" s="52" t="s">
        <v>5</v>
      </c>
      <c r="J42" s="48" t="s">
        <v>15</v>
      </c>
      <c r="K42" s="48" t="s">
        <v>16</v>
      </c>
      <c r="L42" s="48" t="s">
        <v>6</v>
      </c>
      <c r="M42" s="48" t="s">
        <v>17</v>
      </c>
      <c r="N42" s="15"/>
      <c r="O42" s="54" t="s">
        <v>12</v>
      </c>
      <c r="P42" s="55"/>
      <c r="Q42" s="55"/>
      <c r="R42" s="55"/>
      <c r="S42" s="55"/>
      <c r="T42" s="55"/>
      <c r="U42" s="55"/>
      <c r="V42" s="56"/>
    </row>
    <row r="43" spans="1:22" x14ac:dyDescent="0.25">
      <c r="A43" s="53"/>
      <c r="B43" s="53"/>
      <c r="C43" s="49"/>
      <c r="D43" s="16">
        <v>5</v>
      </c>
      <c r="E43" s="16">
        <v>4</v>
      </c>
      <c r="F43" s="16">
        <v>3</v>
      </c>
      <c r="G43" s="16">
        <v>2</v>
      </c>
      <c r="H43" s="49"/>
      <c r="I43" s="53"/>
      <c r="J43" s="49"/>
      <c r="K43" s="49"/>
      <c r="L43" s="49"/>
      <c r="M43" s="49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Д</v>
      </c>
      <c r="R43" s="18" t="str">
        <f t="shared" si="17"/>
        <v>дано</v>
      </c>
      <c r="S43" s="18" t="str">
        <f t="shared" si="17"/>
        <v>И</v>
      </c>
      <c r="T43" s="18" t="str">
        <f t="shared" si="17"/>
        <v>дано</v>
      </c>
      <c r="U43" s="18" t="str">
        <f t="shared" si="17"/>
        <v>С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50" t="s">
        <v>21</v>
      </c>
      <c r="B51" s="51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8" t="s">
        <v>13</v>
      </c>
      <c r="C53" s="59"/>
      <c r="D53" s="60"/>
      <c r="E53" s="61"/>
      <c r="F53" s="61"/>
      <c r="G53" s="61"/>
      <c r="H53" s="62"/>
      <c r="I53" s="10"/>
      <c r="J53" s="10"/>
      <c r="K53" s="10"/>
      <c r="L53" s="10"/>
      <c r="M53" s="10"/>
      <c r="N53" s="12"/>
      <c r="O53" s="63"/>
      <c r="P53" s="63"/>
      <c r="Q53" s="63"/>
      <c r="R53" s="63"/>
      <c r="S53" s="63"/>
      <c r="T53" s="63"/>
      <c r="U53" s="63"/>
      <c r="V53" s="10"/>
    </row>
    <row r="54" spans="1:22" ht="15.75" x14ac:dyDescent="0.25">
      <c r="A54" s="52" t="s">
        <v>14</v>
      </c>
      <c r="B54" s="52" t="s">
        <v>1</v>
      </c>
      <c r="C54" s="48" t="s">
        <v>2</v>
      </c>
      <c r="D54" s="57" t="s">
        <v>3</v>
      </c>
      <c r="E54" s="57"/>
      <c r="F54" s="57"/>
      <c r="G54" s="57"/>
      <c r="H54" s="48" t="s">
        <v>4</v>
      </c>
      <c r="I54" s="52" t="s">
        <v>5</v>
      </c>
      <c r="J54" s="48" t="s">
        <v>15</v>
      </c>
      <c r="K54" s="48" t="s">
        <v>16</v>
      </c>
      <c r="L54" s="48" t="s">
        <v>6</v>
      </c>
      <c r="M54" s="48" t="s">
        <v>17</v>
      </c>
      <c r="N54" s="15"/>
      <c r="O54" s="54" t="s">
        <v>12</v>
      </c>
      <c r="P54" s="55"/>
      <c r="Q54" s="55"/>
      <c r="R54" s="55"/>
      <c r="S54" s="55"/>
      <c r="T54" s="55"/>
      <c r="U54" s="55"/>
      <c r="V54" s="56"/>
    </row>
    <row r="55" spans="1:22" x14ac:dyDescent="0.25">
      <c r="A55" s="53"/>
      <c r="B55" s="53"/>
      <c r="C55" s="49"/>
      <c r="D55" s="16">
        <v>5</v>
      </c>
      <c r="E55" s="16">
        <v>4</v>
      </c>
      <c r="F55" s="16">
        <v>3</v>
      </c>
      <c r="G55" s="16">
        <v>2</v>
      </c>
      <c r="H55" s="49"/>
      <c r="I55" s="53"/>
      <c r="J55" s="49"/>
      <c r="K55" s="49"/>
      <c r="L55" s="49"/>
      <c r="M55" s="49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Д</v>
      </c>
      <c r="R55" s="18" t="str">
        <f t="shared" si="23"/>
        <v>дано</v>
      </c>
      <c r="S55" s="18" t="str">
        <f t="shared" si="23"/>
        <v>И</v>
      </c>
      <c r="T55" s="18" t="str">
        <f t="shared" si="23"/>
        <v>дано</v>
      </c>
      <c r="U55" s="18" t="str">
        <f t="shared" si="23"/>
        <v>С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50" t="s">
        <v>21</v>
      </c>
      <c r="B63" s="51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6" t="s">
        <v>18</v>
      </c>
      <c r="B64" s="47"/>
      <c r="C64" s="28">
        <f>SUM(C15,C27,C39,C51,C63)</f>
        <v>189</v>
      </c>
      <c r="D64" s="28">
        <f t="shared" ref="D64" si="29">SUM(D15,D27,D39,D51,D63)</f>
        <v>30</v>
      </c>
      <c r="E64" s="28">
        <f t="shared" ref="E64" si="30">SUM(E15,E27,E39,E51,E63)</f>
        <v>61</v>
      </c>
      <c r="F64" s="28">
        <f t="shared" ref="F64" si="31">SUM(F15,F27,F39,F51,F63)</f>
        <v>98</v>
      </c>
      <c r="G64" s="28">
        <f t="shared" ref="G64" si="32">SUM(G15,G27,G39,G51,G63)</f>
        <v>0</v>
      </c>
      <c r="H64" s="28">
        <f t="shared" ref="H64" si="33">SUM(H15,H27,H39,H51,H63)</f>
        <v>0</v>
      </c>
      <c r="I64" s="28">
        <f t="shared" ref="I64" si="34">SUM(I15,I27,I39,I51,I63)</f>
        <v>0</v>
      </c>
      <c r="J64" s="26">
        <f t="shared" si="24"/>
        <v>1</v>
      </c>
      <c r="K64" s="26">
        <f t="shared" si="25"/>
        <v>0.48148148148148145</v>
      </c>
      <c r="L64" s="26">
        <f t="shared" si="26"/>
        <v>0.55195767195767187</v>
      </c>
      <c r="M64" s="27">
        <f t="shared" si="27"/>
        <v>3.64021164021164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1">
    <mergeCell ref="B1:E1"/>
    <mergeCell ref="F1:K1"/>
    <mergeCell ref="L1:M1"/>
    <mergeCell ref="B3:C3"/>
    <mergeCell ref="D3:I3"/>
    <mergeCell ref="K3:M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A64:B64"/>
    <mergeCell ref="J54:J55"/>
    <mergeCell ref="K54:K55"/>
    <mergeCell ref="L54:L55"/>
    <mergeCell ref="M54:M55"/>
  </mergeCell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58"/>
  <sheetViews>
    <sheetView workbookViewId="0">
      <selection activeCell="R21" sqref="R21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27</v>
      </c>
      <c r="E3" s="76"/>
      <c r="F3" s="76"/>
      <c r="G3" s="76"/>
      <c r="H3" s="76"/>
      <c r="I3" s="34"/>
      <c r="J3" s="33"/>
      <c r="K3" s="33"/>
      <c r="L3" s="33"/>
      <c r="M3" s="33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76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101</v>
      </c>
      <c r="C8" s="4">
        <v>14</v>
      </c>
      <c r="D8" s="4">
        <v>0</v>
      </c>
      <c r="E8" s="4">
        <v>4</v>
      </c>
      <c r="F8" s="4">
        <v>10</v>
      </c>
      <c r="G8" s="4">
        <v>0</v>
      </c>
      <c r="H8" s="4"/>
      <c r="I8" s="4"/>
      <c r="J8" s="19">
        <f>SUM(D8:F8)/SUM(D8:G8)</f>
        <v>1</v>
      </c>
      <c r="K8" s="19">
        <f>SUM(D8:E8)/SUM(D8:G8)</f>
        <v>0.2857142857142857</v>
      </c>
      <c r="L8" s="19">
        <f>(D8+E8*0.64+F8*0.36+G8*0.16)/(D8+E8+F8+G8+I8)</f>
        <v>0.44</v>
      </c>
      <c r="M8" s="20">
        <f>(D8*5+E8*4+F8*3+G8*2)/SUM(D8:H8)</f>
        <v>3.2857142857142856</v>
      </c>
      <c r="N8" s="15"/>
      <c r="O8" s="4">
        <v>8</v>
      </c>
      <c r="P8" s="4">
        <v>5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/>
      <c r="C9" s="4"/>
      <c r="D9" s="4"/>
      <c r="E9" s="4"/>
      <c r="F9" s="4"/>
      <c r="G9" s="4"/>
      <c r="H9" s="4"/>
      <c r="I9" s="4"/>
      <c r="J9" s="19" t="e">
        <f t="shared" ref="J9:J12" si="0">SUM(D9:F9)/SUM(D9:G9)</f>
        <v>#DIV/0!</v>
      </c>
      <c r="K9" s="19" t="e">
        <f t="shared" ref="K9:K12" si="1">SUM(D9:E9)/SUM(D9:G9)</f>
        <v>#DIV/0!</v>
      </c>
      <c r="L9" s="19" t="e">
        <f t="shared" ref="L9:L12" si="2">(D9+E9*0.64+F9*0.36+G9*0.16)/(D9+E9+F9+G9+I9)</f>
        <v>#DIV/0!</v>
      </c>
      <c r="M9" s="20" t="e">
        <f t="shared" ref="M9:M12" si="3">(D9*5+E9*4+F9*3+G9*2)/SUM(D9:H9)</f>
        <v>#DIV/0!</v>
      </c>
      <c r="N9" s="21"/>
      <c r="O9" s="4"/>
      <c r="P9" s="4"/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/>
      <c r="C10" s="4"/>
      <c r="D10" s="4"/>
      <c r="E10" s="4"/>
      <c r="F10" s="4"/>
      <c r="G10" s="4"/>
      <c r="H10" s="4"/>
      <c r="I10" s="4"/>
      <c r="J10" s="19" t="e">
        <f t="shared" si="0"/>
        <v>#DIV/0!</v>
      </c>
      <c r="K10" s="19" t="e">
        <f t="shared" si="1"/>
        <v>#DIV/0!</v>
      </c>
      <c r="L10" s="19" t="e">
        <f t="shared" si="2"/>
        <v>#DIV/0!</v>
      </c>
      <c r="M10" s="20" t="e">
        <f t="shared" si="3"/>
        <v>#DIV/0!</v>
      </c>
      <c r="N10" s="21"/>
      <c r="O10" s="4"/>
      <c r="P10" s="4"/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50" t="s">
        <v>21</v>
      </c>
      <c r="B12" s="51"/>
      <c r="C12" s="6">
        <f t="shared" ref="C12:I12" si="4">SUM(C8:C11)</f>
        <v>14</v>
      </c>
      <c r="D12" s="6">
        <f t="shared" si="4"/>
        <v>0</v>
      </c>
      <c r="E12" s="6">
        <f t="shared" si="4"/>
        <v>4</v>
      </c>
      <c r="F12" s="6">
        <f t="shared" si="4"/>
        <v>10</v>
      </c>
      <c r="G12" s="6">
        <f t="shared" si="4"/>
        <v>0</v>
      </c>
      <c r="H12" s="6">
        <f t="shared" si="4"/>
        <v>0</v>
      </c>
      <c r="I12" s="6">
        <f t="shared" si="4"/>
        <v>0</v>
      </c>
      <c r="J12" s="9">
        <f t="shared" si="0"/>
        <v>1</v>
      </c>
      <c r="K12" s="8">
        <f t="shared" si="1"/>
        <v>0.2857142857142857</v>
      </c>
      <c r="L12" s="7">
        <f t="shared" si="2"/>
        <v>0.44</v>
      </c>
      <c r="M12" s="22">
        <f t="shared" si="3"/>
        <v>3.2857142857142856</v>
      </c>
      <c r="N12" s="21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A13" s="14"/>
      <c r="B13" s="23"/>
      <c r="C13" s="14"/>
      <c r="D13" s="14"/>
      <c r="E13" s="14"/>
      <c r="F13" s="14"/>
      <c r="G13" s="14"/>
      <c r="H13" s="14"/>
      <c r="I13" s="14"/>
      <c r="J13" s="24"/>
      <c r="K13" s="24"/>
      <c r="L13" s="24"/>
      <c r="M13" s="14"/>
      <c r="N13" s="21"/>
      <c r="O13" s="14"/>
      <c r="P13" s="14"/>
      <c r="Q13" s="14"/>
      <c r="R13" s="14"/>
      <c r="S13" s="14"/>
      <c r="T13" s="14"/>
      <c r="U13" s="14"/>
      <c r="V13" s="14"/>
    </row>
    <row r="14" spans="1:22" x14ac:dyDescent="0.25">
      <c r="A14" s="16">
        <v>2</v>
      </c>
      <c r="B14" s="58" t="s">
        <v>13</v>
      </c>
      <c r="C14" s="59"/>
      <c r="D14" s="60" t="s">
        <v>77</v>
      </c>
      <c r="E14" s="61"/>
      <c r="F14" s="61"/>
      <c r="G14" s="61"/>
      <c r="H14" s="62"/>
      <c r="I14" s="10"/>
      <c r="J14" s="10"/>
      <c r="K14" s="10"/>
      <c r="L14" s="10"/>
      <c r="M14" s="10"/>
      <c r="N14" s="21"/>
      <c r="O14" s="14"/>
      <c r="P14" s="14"/>
      <c r="Q14" s="14"/>
      <c r="R14" s="14"/>
      <c r="S14" s="14"/>
      <c r="T14" s="14"/>
      <c r="U14" s="14"/>
      <c r="V14" s="14"/>
    </row>
    <row r="15" spans="1:22" ht="15.75" x14ac:dyDescent="0.25">
      <c r="A15" s="52" t="s">
        <v>14</v>
      </c>
      <c r="B15" s="64" t="s">
        <v>1</v>
      </c>
      <c r="C15" s="66" t="s">
        <v>2</v>
      </c>
      <c r="D15" s="68" t="s">
        <v>3</v>
      </c>
      <c r="E15" s="68"/>
      <c r="F15" s="68"/>
      <c r="G15" s="68"/>
      <c r="H15" s="66" t="s">
        <v>4</v>
      </c>
      <c r="I15" s="64" t="s">
        <v>5</v>
      </c>
      <c r="J15" s="48" t="s">
        <v>15</v>
      </c>
      <c r="K15" s="48" t="s">
        <v>16</v>
      </c>
      <c r="L15" s="48" t="s">
        <v>6</v>
      </c>
      <c r="M15" s="48" t="s">
        <v>17</v>
      </c>
      <c r="N15" s="21"/>
      <c r="O15" s="54" t="s">
        <v>12</v>
      </c>
      <c r="P15" s="55"/>
      <c r="Q15" s="55"/>
      <c r="R15" s="55"/>
      <c r="S15" s="55"/>
      <c r="T15" s="55"/>
      <c r="U15" s="55"/>
      <c r="V15" s="56"/>
    </row>
    <row r="16" spans="1:22" x14ac:dyDescent="0.25">
      <c r="A16" s="53"/>
      <c r="B16" s="65"/>
      <c r="C16" s="67"/>
      <c r="D16" s="4">
        <v>5</v>
      </c>
      <c r="E16" s="4">
        <v>4</v>
      </c>
      <c r="F16" s="4">
        <v>3</v>
      </c>
      <c r="G16" s="4">
        <v>2</v>
      </c>
      <c r="H16" s="67"/>
      <c r="I16" s="65"/>
      <c r="J16" s="49"/>
      <c r="K16" s="49"/>
      <c r="L16" s="49"/>
      <c r="M16" s="49"/>
      <c r="N16" s="21"/>
      <c r="O16" s="17" t="str">
        <f t="shared" ref="O16:V16" si="5">O7</f>
        <v>план</v>
      </c>
      <c r="P16" s="18" t="str">
        <f t="shared" si="5"/>
        <v>дано</v>
      </c>
      <c r="Q16" s="18" t="str">
        <f t="shared" si="5"/>
        <v>к/р</v>
      </c>
      <c r="R16" s="18" t="str">
        <f t="shared" si="5"/>
        <v>дано</v>
      </c>
      <c r="S16" s="18" t="str">
        <f t="shared" si="5"/>
        <v>р/р</v>
      </c>
      <c r="T16" s="18" t="str">
        <f t="shared" si="5"/>
        <v>дано</v>
      </c>
      <c r="U16" s="18" t="str">
        <f t="shared" si="5"/>
        <v>п/р</v>
      </c>
      <c r="V16" s="18" t="str">
        <f t="shared" si="5"/>
        <v>дано</v>
      </c>
    </row>
    <row r="17" spans="1:22" x14ac:dyDescent="0.25">
      <c r="A17" s="16">
        <v>1</v>
      </c>
      <c r="B17" s="4" t="s">
        <v>100</v>
      </c>
      <c r="C17" s="4">
        <v>19</v>
      </c>
      <c r="D17" s="4">
        <v>9</v>
      </c>
      <c r="E17" s="4">
        <v>7</v>
      </c>
      <c r="F17" s="4">
        <v>9</v>
      </c>
      <c r="G17" s="4">
        <v>0</v>
      </c>
      <c r="H17" s="4"/>
      <c r="I17" s="4"/>
      <c r="J17" s="19">
        <f>SUM(D17:F17)/SUM(D17:G17)</f>
        <v>1</v>
      </c>
      <c r="K17" s="19">
        <f>SUM(D17:E17)/SUM(D17:G17)</f>
        <v>0.64</v>
      </c>
      <c r="L17" s="19">
        <f>(D17+E17*0.64+F17*0.36+G17*0.16)/(D17+E17+F17+G17+I17)</f>
        <v>0.66879999999999995</v>
      </c>
      <c r="M17" s="20">
        <f>(D17*5+E17*4+F17*3+G17*2)/SUM(D17:H17)</f>
        <v>4</v>
      </c>
      <c r="N17" s="15"/>
      <c r="O17" s="4">
        <v>8</v>
      </c>
      <c r="P17" s="4">
        <v>5</v>
      </c>
      <c r="Q17" s="4">
        <v>1</v>
      </c>
      <c r="R17" s="4">
        <v>1</v>
      </c>
      <c r="S17" s="4"/>
      <c r="T17" s="4"/>
      <c r="U17" s="4"/>
      <c r="V17" s="4"/>
    </row>
    <row r="18" spans="1:22" x14ac:dyDescent="0.25">
      <c r="A18" s="16">
        <v>2</v>
      </c>
      <c r="B18" s="5">
        <v>9</v>
      </c>
      <c r="C18" s="4">
        <v>22</v>
      </c>
      <c r="D18" s="4">
        <v>4</v>
      </c>
      <c r="E18" s="4">
        <v>6</v>
      </c>
      <c r="F18" s="4">
        <v>12</v>
      </c>
      <c r="G18" s="4">
        <v>0</v>
      </c>
      <c r="H18" s="4"/>
      <c r="I18" s="4"/>
      <c r="J18" s="19">
        <f t="shared" ref="J18:J21" si="6">SUM(D18:F18)/SUM(D18:G18)</f>
        <v>1</v>
      </c>
      <c r="K18" s="19">
        <f t="shared" ref="K18:K21" si="7">SUM(D18:E18)/SUM(D18:G18)</f>
        <v>0.45454545454545453</v>
      </c>
      <c r="L18" s="19">
        <f t="shared" ref="L18:L21" si="8">(D18+E18*0.64+F18*0.36+G18*0.16)/(D18+E18+F18+G18+I18)</f>
        <v>0.55272727272727273</v>
      </c>
      <c r="M18" s="20">
        <f t="shared" ref="M18:M21" si="9">(D18*5+E18*4+F18*3+G18*2)/SUM(D18:H18)</f>
        <v>3.6363636363636362</v>
      </c>
      <c r="N18" s="21"/>
      <c r="O18" s="4">
        <v>8</v>
      </c>
      <c r="P18" s="4">
        <v>5</v>
      </c>
      <c r="Q18" s="4">
        <v>1</v>
      </c>
      <c r="R18" s="4">
        <v>1</v>
      </c>
      <c r="S18" s="4"/>
      <c r="T18" s="4"/>
      <c r="U18" s="4"/>
      <c r="V18" s="4"/>
    </row>
    <row r="19" spans="1:22" x14ac:dyDescent="0.25">
      <c r="A19" s="16">
        <v>3</v>
      </c>
      <c r="B19" s="5"/>
      <c r="C19" s="4"/>
      <c r="D19" s="4"/>
      <c r="E19" s="4"/>
      <c r="F19" s="4"/>
      <c r="G19" s="4"/>
      <c r="H19" s="4"/>
      <c r="I19" s="4"/>
      <c r="J19" s="19" t="e">
        <f t="shared" si="6"/>
        <v>#DIV/0!</v>
      </c>
      <c r="K19" s="19" t="e">
        <f t="shared" si="7"/>
        <v>#DIV/0!</v>
      </c>
      <c r="L19" s="19" t="e">
        <f t="shared" si="8"/>
        <v>#DIV/0!</v>
      </c>
      <c r="M19" s="20" t="e">
        <f t="shared" si="9"/>
        <v>#DIV/0!</v>
      </c>
      <c r="N19" s="21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16">
        <v>4</v>
      </c>
      <c r="B20" s="5"/>
      <c r="C20" s="4"/>
      <c r="D20" s="4"/>
      <c r="E20" s="4"/>
      <c r="F20" s="4"/>
      <c r="G20" s="4"/>
      <c r="H20" s="4"/>
      <c r="I20" s="4"/>
      <c r="J20" s="19" t="e">
        <f t="shared" si="6"/>
        <v>#DIV/0!</v>
      </c>
      <c r="K20" s="19" t="e">
        <f t="shared" si="7"/>
        <v>#DIV/0!</v>
      </c>
      <c r="L20" s="19" t="e">
        <f t="shared" si="8"/>
        <v>#DIV/0!</v>
      </c>
      <c r="M20" s="20" t="e">
        <f t="shared" si="9"/>
        <v>#DIV/0!</v>
      </c>
      <c r="N20" s="21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50" t="s">
        <v>21</v>
      </c>
      <c r="B21" s="51"/>
      <c r="C21" s="6">
        <f t="shared" ref="C21:I21" si="10">SUM(C17:C20)</f>
        <v>41</v>
      </c>
      <c r="D21" s="6">
        <f t="shared" si="10"/>
        <v>13</v>
      </c>
      <c r="E21" s="6">
        <f t="shared" si="10"/>
        <v>13</v>
      </c>
      <c r="F21" s="6">
        <f t="shared" si="10"/>
        <v>21</v>
      </c>
      <c r="G21" s="6">
        <f t="shared" si="10"/>
        <v>0</v>
      </c>
      <c r="H21" s="6">
        <f t="shared" si="10"/>
        <v>0</v>
      </c>
      <c r="I21" s="6">
        <f t="shared" si="10"/>
        <v>0</v>
      </c>
      <c r="J21" s="9">
        <f t="shared" si="6"/>
        <v>1</v>
      </c>
      <c r="K21" s="8">
        <f t="shared" si="7"/>
        <v>0.55319148936170215</v>
      </c>
      <c r="L21" s="7">
        <f t="shared" si="8"/>
        <v>0.61446808510638296</v>
      </c>
      <c r="M21" s="22">
        <f t="shared" si="9"/>
        <v>3.8297872340425534</v>
      </c>
      <c r="N21" s="2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2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6">
        <v>3</v>
      </c>
      <c r="B23" s="58" t="s">
        <v>13</v>
      </c>
      <c r="C23" s="59"/>
      <c r="D23" s="60"/>
      <c r="E23" s="61"/>
      <c r="F23" s="61"/>
      <c r="G23" s="61"/>
      <c r="H23" s="62"/>
      <c r="I23" s="10"/>
      <c r="J23" s="10"/>
      <c r="K23" s="10"/>
      <c r="L23" s="10"/>
      <c r="M23" s="10"/>
      <c r="N23" s="12"/>
      <c r="O23" s="63"/>
      <c r="P23" s="63"/>
      <c r="Q23" s="63"/>
      <c r="R23" s="63"/>
      <c r="S23" s="63"/>
      <c r="T23" s="63"/>
      <c r="U23" s="63"/>
      <c r="V23" s="10"/>
    </row>
    <row r="24" spans="1:22" ht="15.75" x14ac:dyDescent="0.25">
      <c r="A24" s="52" t="s">
        <v>14</v>
      </c>
      <c r="B24" s="52" t="s">
        <v>1</v>
      </c>
      <c r="C24" s="48" t="s">
        <v>2</v>
      </c>
      <c r="D24" s="57" t="s">
        <v>3</v>
      </c>
      <c r="E24" s="57"/>
      <c r="F24" s="57"/>
      <c r="G24" s="57"/>
      <c r="H24" s="48" t="s">
        <v>4</v>
      </c>
      <c r="I24" s="52" t="s">
        <v>5</v>
      </c>
      <c r="J24" s="48" t="s">
        <v>15</v>
      </c>
      <c r="K24" s="48" t="s">
        <v>16</v>
      </c>
      <c r="L24" s="48" t="s">
        <v>6</v>
      </c>
      <c r="M24" s="48" t="s">
        <v>17</v>
      </c>
      <c r="N24" s="15"/>
      <c r="O24" s="54" t="s">
        <v>12</v>
      </c>
      <c r="P24" s="55"/>
      <c r="Q24" s="55"/>
      <c r="R24" s="55"/>
      <c r="S24" s="55"/>
      <c r="T24" s="55"/>
      <c r="U24" s="55"/>
      <c r="V24" s="56"/>
    </row>
    <row r="25" spans="1:22" x14ac:dyDescent="0.25">
      <c r="A25" s="53"/>
      <c r="B25" s="53"/>
      <c r="C25" s="49"/>
      <c r="D25" s="16">
        <v>5</v>
      </c>
      <c r="E25" s="16">
        <v>4</v>
      </c>
      <c r="F25" s="16">
        <v>3</v>
      </c>
      <c r="G25" s="16">
        <v>2</v>
      </c>
      <c r="H25" s="49"/>
      <c r="I25" s="53"/>
      <c r="J25" s="49"/>
      <c r="K25" s="49"/>
      <c r="L25" s="49"/>
      <c r="M25" s="49"/>
      <c r="N25" s="15"/>
      <c r="O25" s="17" t="str">
        <f t="shared" ref="O25:V25" si="11">O16</f>
        <v>план</v>
      </c>
      <c r="P25" s="18" t="str">
        <f t="shared" si="11"/>
        <v>дано</v>
      </c>
      <c r="Q25" s="18" t="str">
        <f t="shared" si="11"/>
        <v>к/р</v>
      </c>
      <c r="R25" s="18" t="str">
        <f t="shared" si="11"/>
        <v>дано</v>
      </c>
      <c r="S25" s="18" t="str">
        <f t="shared" si="11"/>
        <v>р/р</v>
      </c>
      <c r="T25" s="18" t="str">
        <f t="shared" si="11"/>
        <v>дано</v>
      </c>
      <c r="U25" s="18" t="str">
        <f t="shared" si="11"/>
        <v>п/р</v>
      </c>
      <c r="V25" s="18" t="str">
        <f t="shared" si="11"/>
        <v>дано</v>
      </c>
    </row>
    <row r="26" spans="1:22" x14ac:dyDescent="0.25">
      <c r="A26" s="16">
        <v>1</v>
      </c>
      <c r="B26" s="4"/>
      <c r="C26" s="4"/>
      <c r="D26" s="4"/>
      <c r="E26" s="4"/>
      <c r="F26" s="4"/>
      <c r="G26" s="4"/>
      <c r="H26" s="4"/>
      <c r="I26" s="4"/>
      <c r="J26" s="19" t="e">
        <f>SUM(D26:F26)/SUM(D26:G26)</f>
        <v>#DIV/0!</v>
      </c>
      <c r="K26" s="19" t="e">
        <f>SUM(D26:E26)/SUM(D26:G26)</f>
        <v>#DIV/0!</v>
      </c>
      <c r="L26" s="19" t="e">
        <f>(D26+E26*0.64+F26*0.36+G26*0.16)/(D26+E26+F26+G26+I26)</f>
        <v>#DIV/0!</v>
      </c>
      <c r="M26" s="20" t="e">
        <f>(D26*5+E26*4+F26*3+G26*2)/SUM(D26:H26)</f>
        <v>#DIV/0!</v>
      </c>
      <c r="N26" s="15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6">
        <v>2</v>
      </c>
      <c r="B27" s="5"/>
      <c r="C27" s="4"/>
      <c r="D27" s="4"/>
      <c r="E27" s="4"/>
      <c r="F27" s="4"/>
      <c r="G27" s="4"/>
      <c r="H27" s="4"/>
      <c r="I27" s="4"/>
      <c r="J27" s="19" t="e">
        <f t="shared" ref="J27:J30" si="12">SUM(D27:F27)/SUM(D27:G27)</f>
        <v>#DIV/0!</v>
      </c>
      <c r="K27" s="19" t="e">
        <f t="shared" ref="K27:K30" si="13">SUM(D27:E27)/SUM(D27:G27)</f>
        <v>#DIV/0!</v>
      </c>
      <c r="L27" s="19" t="e">
        <f t="shared" ref="L27:L31" si="14">(D27+E27*0.64+F27*0.36+G27*0.16)/(D27+E27+F27+G27+I27)</f>
        <v>#DIV/0!</v>
      </c>
      <c r="M27" s="20" t="e">
        <f t="shared" ref="M27:M31" si="15">(D27*5+E27*4+F27*3+G27*2)/SUM(D27:H27)</f>
        <v>#DIV/0!</v>
      </c>
      <c r="N27" s="21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A28" s="16">
        <v>3</v>
      </c>
      <c r="B28" s="5"/>
      <c r="C28" s="4"/>
      <c r="D28" s="4"/>
      <c r="E28" s="4"/>
      <c r="F28" s="4"/>
      <c r="G28" s="4"/>
      <c r="H28" s="4"/>
      <c r="I28" s="4"/>
      <c r="J28" s="19" t="e">
        <f t="shared" si="12"/>
        <v>#DIV/0!</v>
      </c>
      <c r="K28" s="19" t="e">
        <f t="shared" si="13"/>
        <v>#DIV/0!</v>
      </c>
      <c r="L28" s="19" t="e">
        <f t="shared" si="14"/>
        <v>#DIV/0!</v>
      </c>
      <c r="M28" s="20" t="e">
        <f t="shared" si="15"/>
        <v>#DIV/0!</v>
      </c>
      <c r="N28" s="21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16">
        <v>4</v>
      </c>
      <c r="B29" s="5"/>
      <c r="C29" s="4"/>
      <c r="D29" s="4"/>
      <c r="E29" s="4"/>
      <c r="F29" s="4"/>
      <c r="G29" s="4"/>
      <c r="H29" s="4"/>
      <c r="I29" s="4"/>
      <c r="J29" s="19" t="e">
        <f t="shared" si="12"/>
        <v>#DIV/0!</v>
      </c>
      <c r="K29" s="19" t="e">
        <f t="shared" si="13"/>
        <v>#DIV/0!</v>
      </c>
      <c r="L29" s="19" t="e">
        <f t="shared" si="14"/>
        <v>#DIV/0!</v>
      </c>
      <c r="M29" s="20" t="e">
        <f t="shared" si="15"/>
        <v>#DIV/0!</v>
      </c>
      <c r="N29" s="21"/>
      <c r="O29" s="4"/>
      <c r="P29" s="4"/>
      <c r="Q29" s="4"/>
      <c r="R29" s="4"/>
      <c r="S29" s="4"/>
      <c r="T29" s="4"/>
      <c r="U29" s="4"/>
      <c r="V29" s="4"/>
    </row>
    <row r="30" spans="1:22" x14ac:dyDescent="0.25">
      <c r="A30" s="50" t="s">
        <v>21</v>
      </c>
      <c r="B30" s="51"/>
      <c r="C30" s="6">
        <f t="shared" ref="C30:I30" si="16">SUM(C26:C29)</f>
        <v>0</v>
      </c>
      <c r="D30" s="6">
        <f t="shared" si="16"/>
        <v>0</v>
      </c>
      <c r="E30" s="6">
        <f t="shared" si="16"/>
        <v>0</v>
      </c>
      <c r="F30" s="6">
        <f t="shared" si="16"/>
        <v>0</v>
      </c>
      <c r="G30" s="6">
        <f t="shared" si="16"/>
        <v>0</v>
      </c>
      <c r="H30" s="6">
        <f t="shared" si="16"/>
        <v>0</v>
      </c>
      <c r="I30" s="6">
        <f t="shared" si="16"/>
        <v>0</v>
      </c>
      <c r="J30" s="9" t="e">
        <f t="shared" si="12"/>
        <v>#DIV/0!</v>
      </c>
      <c r="K30" s="8" t="e">
        <f t="shared" si="13"/>
        <v>#DIV/0!</v>
      </c>
      <c r="L30" s="7" t="e">
        <f t="shared" si="14"/>
        <v>#DIV/0!</v>
      </c>
      <c r="M30" s="22" t="e">
        <f t="shared" si="15"/>
        <v>#DIV/0!</v>
      </c>
      <c r="N30" s="21"/>
      <c r="O30" s="10"/>
      <c r="P30" s="10"/>
      <c r="Q30" s="10"/>
      <c r="R30" s="10"/>
      <c r="S30" s="10"/>
      <c r="T30" s="10"/>
      <c r="U30" s="10"/>
      <c r="V30" s="10"/>
    </row>
    <row r="31" spans="1:22" ht="21" customHeight="1" x14ac:dyDescent="0.25">
      <c r="A31" s="46" t="s">
        <v>18</v>
      </c>
      <c r="B31" s="47"/>
      <c r="C31" s="6">
        <f t="shared" ref="C31:I31" si="17">SUM(C12,C21,C30)</f>
        <v>55</v>
      </c>
      <c r="D31" s="6">
        <f t="shared" si="17"/>
        <v>13</v>
      </c>
      <c r="E31" s="6">
        <f t="shared" si="17"/>
        <v>17</v>
      </c>
      <c r="F31" s="6">
        <f t="shared" si="17"/>
        <v>31</v>
      </c>
      <c r="G31" s="6">
        <f t="shared" si="17"/>
        <v>0</v>
      </c>
      <c r="H31" s="6">
        <f t="shared" si="17"/>
        <v>0</v>
      </c>
      <c r="I31" s="6">
        <f t="shared" si="17"/>
        <v>0</v>
      </c>
      <c r="J31" s="26">
        <f t="shared" ref="J31" si="18">SUM(D31:F31)/SUM(D31:G31)</f>
        <v>1</v>
      </c>
      <c r="K31" s="26">
        <f t="shared" ref="K31" si="19">SUM(D31:E31)/SUM(D31:G31)</f>
        <v>0.49180327868852458</v>
      </c>
      <c r="L31" s="26">
        <f t="shared" si="14"/>
        <v>0.57442622950819677</v>
      </c>
      <c r="M31" s="27">
        <f t="shared" si="15"/>
        <v>3.7049180327868854</v>
      </c>
      <c r="N31" s="25"/>
      <c r="O31" s="14"/>
      <c r="P31" s="14"/>
      <c r="Q31" s="14"/>
      <c r="R31" s="14"/>
      <c r="S31" s="14"/>
      <c r="T31" s="14"/>
      <c r="U31" s="14"/>
      <c r="V31" s="14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2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2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2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2"/>
      <c r="O35" s="10"/>
      <c r="P35" s="10"/>
      <c r="Q35" s="10"/>
      <c r="R35" s="10"/>
      <c r="S35" s="10"/>
      <c r="T35" s="10"/>
      <c r="U35" s="10"/>
      <c r="V35" s="10"/>
    </row>
    <row r="36" spans="1:22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2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2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2"/>
      <c r="O38" s="10"/>
      <c r="P38" s="10"/>
      <c r="Q38" s="10"/>
      <c r="R38" s="10"/>
      <c r="S38" s="10"/>
      <c r="T38" s="10"/>
      <c r="U38" s="10"/>
      <c r="V38" s="10"/>
    </row>
    <row r="39" spans="1:22" x14ac:dyDescent="0.25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2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2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1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1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</sheetData>
  <mergeCells count="50">
    <mergeCell ref="A31:B31"/>
    <mergeCell ref="J24:J25"/>
    <mergeCell ref="K24:K25"/>
    <mergeCell ref="L24:L25"/>
    <mergeCell ref="M24:M25"/>
    <mergeCell ref="O24:V24"/>
    <mergeCell ref="A30:B30"/>
    <mergeCell ref="A21:B21"/>
    <mergeCell ref="B23:C23"/>
    <mergeCell ref="D23:H23"/>
    <mergeCell ref="O23:U23"/>
    <mergeCell ref="A24:A25"/>
    <mergeCell ref="B24:B25"/>
    <mergeCell ref="C24:C25"/>
    <mergeCell ref="D24:G24"/>
    <mergeCell ref="H24:H25"/>
    <mergeCell ref="I24:I25"/>
    <mergeCell ref="O15:V15"/>
    <mergeCell ref="M6:M7"/>
    <mergeCell ref="O6:V6"/>
    <mergeCell ref="A12:B12"/>
    <mergeCell ref="B14:C14"/>
    <mergeCell ref="D14:H14"/>
    <mergeCell ref="A15:A16"/>
    <mergeCell ref="B15:B16"/>
    <mergeCell ref="C15:C16"/>
    <mergeCell ref="D15:G15"/>
    <mergeCell ref="H15:H16"/>
    <mergeCell ref="I15:I16"/>
    <mergeCell ref="J15:J16"/>
    <mergeCell ref="K15:K16"/>
    <mergeCell ref="L15:L16"/>
    <mergeCell ref="M15:M16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H3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4"/>
  <sheetViews>
    <sheetView tabSelected="1" workbookViewId="0">
      <selection activeCell="A3" sqref="A3:M1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99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80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1">
        <v>5</v>
      </c>
      <c r="C8" s="4">
        <v>23</v>
      </c>
      <c r="D8" s="4">
        <v>4</v>
      </c>
      <c r="E8" s="4">
        <v>9</v>
      </c>
      <c r="F8" s="4">
        <v>9</v>
      </c>
      <c r="G8" s="4">
        <v>0</v>
      </c>
      <c r="H8" s="4"/>
      <c r="I8" s="4"/>
      <c r="J8" s="19">
        <f>SUM(D8:F8)/SUM(D8:G8)</f>
        <v>1</v>
      </c>
      <c r="K8" s="19">
        <f>SUM(D8:E8)/SUM(D8:G8)</f>
        <v>0.59090909090909094</v>
      </c>
      <c r="L8" s="19">
        <f>(D8+E8*0.64+F8*0.36+G8*0.16)/(D8+E8+F8+G8+I8)</f>
        <v>0.59090909090909094</v>
      </c>
      <c r="M8" s="20">
        <f>(D8*5+E8*4+F8*3+G8*2)/SUM(D8:H8)</f>
        <v>3.7727272727272729</v>
      </c>
      <c r="N8" s="15"/>
      <c r="O8" s="4">
        <v>8</v>
      </c>
      <c r="P8" s="4">
        <v>6</v>
      </c>
      <c r="Q8" s="4">
        <v>0</v>
      </c>
      <c r="R8" s="4">
        <v>0</v>
      </c>
      <c r="S8" s="4"/>
      <c r="T8" s="4"/>
      <c r="U8" s="4"/>
      <c r="V8" s="4"/>
    </row>
    <row r="9" spans="1:22" x14ac:dyDescent="0.25">
      <c r="A9" s="16">
        <v>2</v>
      </c>
      <c r="B9" s="42" t="s">
        <v>92</v>
      </c>
      <c r="C9" s="4">
        <v>18</v>
      </c>
      <c r="D9" s="4">
        <v>5</v>
      </c>
      <c r="E9" s="4">
        <v>6</v>
      </c>
      <c r="F9" s="4">
        <v>7</v>
      </c>
      <c r="G9" s="4">
        <v>0</v>
      </c>
      <c r="H9" s="4"/>
      <c r="I9" s="4"/>
      <c r="J9" s="19">
        <f t="shared" ref="J9:J13" si="0">SUM(D9:F9)/SUM(D9:G9)</f>
        <v>1</v>
      </c>
      <c r="K9" s="19">
        <f t="shared" ref="K9:K13" si="1">SUM(D9:E9)/SUM(D9:G9)</f>
        <v>0.61111111111111116</v>
      </c>
      <c r="L9" s="19">
        <f t="shared" ref="L9:L13" si="2">(D9+E9*0.64+F9*0.36+G9*0.16)/(D9+E9+F9+G9+I9)</f>
        <v>0.63111111111111107</v>
      </c>
      <c r="M9" s="20">
        <f t="shared" ref="M9:M13" si="3">(D9*5+E9*4+F9*3+G9*2)/SUM(D9:H9)</f>
        <v>3.8888888888888888</v>
      </c>
      <c r="N9" s="21"/>
      <c r="O9" s="4">
        <v>8</v>
      </c>
      <c r="P9" s="4">
        <v>6</v>
      </c>
      <c r="Q9" s="4">
        <v>0</v>
      </c>
      <c r="R9" s="4">
        <v>0</v>
      </c>
      <c r="S9" s="4"/>
      <c r="T9" s="4"/>
      <c r="U9" s="4"/>
      <c r="V9" s="4"/>
    </row>
    <row r="10" spans="1:22" x14ac:dyDescent="0.25">
      <c r="A10" s="16">
        <v>3</v>
      </c>
      <c r="B10" s="42" t="s">
        <v>88</v>
      </c>
      <c r="C10" s="4">
        <v>19</v>
      </c>
      <c r="D10" s="4">
        <v>4</v>
      </c>
      <c r="E10" s="4">
        <v>7</v>
      </c>
      <c r="F10" s="4">
        <v>8</v>
      </c>
      <c r="G10" s="4">
        <v>0</v>
      </c>
      <c r="H10" s="4"/>
      <c r="I10" s="4"/>
      <c r="J10" s="19">
        <f t="shared" si="0"/>
        <v>1</v>
      </c>
      <c r="K10" s="19">
        <f t="shared" si="1"/>
        <v>0.57894736842105265</v>
      </c>
      <c r="L10" s="19">
        <f t="shared" si="2"/>
        <v>0.59789473684210526</v>
      </c>
      <c r="M10" s="20">
        <f t="shared" si="3"/>
        <v>3.7894736842105261</v>
      </c>
      <c r="N10" s="21"/>
      <c r="O10" s="4">
        <v>8</v>
      </c>
      <c r="P10" s="4">
        <v>6</v>
      </c>
      <c r="Q10" s="4">
        <v>0</v>
      </c>
      <c r="R10" s="4">
        <v>0</v>
      </c>
      <c r="S10" s="4"/>
      <c r="T10" s="4"/>
      <c r="U10" s="4"/>
      <c r="V10" s="4"/>
    </row>
    <row r="11" spans="1:22" x14ac:dyDescent="0.25">
      <c r="A11" s="16">
        <v>4</v>
      </c>
      <c r="B11" s="42" t="s">
        <v>93</v>
      </c>
      <c r="C11" s="4">
        <v>20</v>
      </c>
      <c r="D11" s="4">
        <v>4</v>
      </c>
      <c r="E11" s="4">
        <v>9</v>
      </c>
      <c r="F11" s="4">
        <v>7</v>
      </c>
      <c r="G11" s="4">
        <v>0</v>
      </c>
      <c r="H11" s="4"/>
      <c r="I11" s="4"/>
      <c r="J11" s="19">
        <f t="shared" ref="J11" si="4">SUM(D11:F11)/SUM(D11:G11)</f>
        <v>1</v>
      </c>
      <c r="K11" s="19">
        <f t="shared" ref="K11" si="5">SUM(D11:E11)/SUM(D11:G11)</f>
        <v>0.65</v>
      </c>
      <c r="L11" s="19">
        <f t="shared" ref="L11" si="6">(D11+E11*0.64+F11*0.36+G11*0.16)/(D11+E11+F11+G11+I11)</f>
        <v>0.61399999999999999</v>
      </c>
      <c r="M11" s="20">
        <f t="shared" ref="M11" si="7">(D11*5+E11*4+F11*3+G11*2)/SUM(D11:H11)</f>
        <v>3.85</v>
      </c>
      <c r="N11" s="21"/>
      <c r="O11" s="4">
        <v>8</v>
      </c>
      <c r="P11" s="4">
        <v>6</v>
      </c>
      <c r="Q11" s="4">
        <v>0</v>
      </c>
      <c r="R11" s="4">
        <v>0</v>
      </c>
      <c r="S11" s="4"/>
      <c r="T11" s="4"/>
      <c r="U11" s="4"/>
      <c r="V11" s="4"/>
    </row>
    <row r="12" spans="1:22" x14ac:dyDescent="0.25">
      <c r="A12" s="16">
        <v>5</v>
      </c>
      <c r="B12" s="42" t="s">
        <v>94</v>
      </c>
      <c r="C12" s="4">
        <v>19</v>
      </c>
      <c r="D12" s="4">
        <v>6</v>
      </c>
      <c r="E12" s="4">
        <v>2</v>
      </c>
      <c r="F12" s="4">
        <v>10</v>
      </c>
      <c r="G12" s="4">
        <v>0</v>
      </c>
      <c r="H12" s="4"/>
      <c r="I12" s="4"/>
      <c r="J12" s="19">
        <f t="shared" si="0"/>
        <v>1</v>
      </c>
      <c r="K12" s="19">
        <f t="shared" si="1"/>
        <v>0.44444444444444442</v>
      </c>
      <c r="L12" s="19">
        <f t="shared" si="2"/>
        <v>0.60444444444444434</v>
      </c>
      <c r="M12" s="20">
        <f t="shared" si="3"/>
        <v>3.7777777777777777</v>
      </c>
      <c r="N12" s="21"/>
      <c r="O12" s="4">
        <v>8</v>
      </c>
      <c r="P12" s="4">
        <v>6</v>
      </c>
      <c r="Q12" s="4">
        <v>0</v>
      </c>
      <c r="R12" s="4">
        <v>0</v>
      </c>
      <c r="S12" s="4"/>
      <c r="T12" s="4"/>
      <c r="U12" s="4"/>
      <c r="V12" s="4"/>
    </row>
    <row r="13" spans="1:22" x14ac:dyDescent="0.25">
      <c r="A13" s="73" t="s">
        <v>21</v>
      </c>
      <c r="B13" s="88"/>
      <c r="C13" s="29">
        <f t="shared" ref="C13:I13" si="8">SUM(C8:C12)</f>
        <v>99</v>
      </c>
      <c r="D13" s="29">
        <f t="shared" si="8"/>
        <v>23</v>
      </c>
      <c r="E13" s="29">
        <f t="shared" si="8"/>
        <v>33</v>
      </c>
      <c r="F13" s="29">
        <f t="shared" si="8"/>
        <v>41</v>
      </c>
      <c r="G13" s="29">
        <f t="shared" si="8"/>
        <v>0</v>
      </c>
      <c r="H13" s="29">
        <f t="shared" si="8"/>
        <v>0</v>
      </c>
      <c r="I13" s="29">
        <f t="shared" si="8"/>
        <v>0</v>
      </c>
      <c r="J13" s="30">
        <f t="shared" si="0"/>
        <v>1</v>
      </c>
      <c r="K13" s="30">
        <f t="shared" si="1"/>
        <v>0.57731958762886593</v>
      </c>
      <c r="L13" s="30">
        <f t="shared" si="2"/>
        <v>0.60701030927835053</v>
      </c>
      <c r="M13" s="31">
        <f t="shared" si="3"/>
        <v>3.8144329896907219</v>
      </c>
      <c r="N13" s="21"/>
      <c r="O13" s="14"/>
      <c r="P13" s="14"/>
      <c r="Q13" s="14"/>
      <c r="R13" s="14"/>
      <c r="S13" s="14"/>
      <c r="T13" s="14"/>
      <c r="U13" s="14"/>
      <c r="V13" s="14"/>
    </row>
    <row r="14" spans="1:22" x14ac:dyDescent="0.25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0"/>
      <c r="S14" s="10"/>
      <c r="T14" s="10"/>
      <c r="U14" s="10"/>
      <c r="V14" s="10"/>
    </row>
    <row r="15" spans="1:22" x14ac:dyDescent="0.2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</sheetData>
  <mergeCells count="20">
    <mergeCell ref="M6:M7"/>
    <mergeCell ref="O6:V6"/>
    <mergeCell ref="A13:B1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91"/>
  <sheetViews>
    <sheetView workbookViewId="0">
      <selection activeCell="Q16" sqref="Q16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96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71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1" t="s">
        <v>100</v>
      </c>
      <c r="C8" s="4">
        <v>19</v>
      </c>
      <c r="D8" s="4">
        <v>19</v>
      </c>
      <c r="E8" s="4">
        <v>6</v>
      </c>
      <c r="F8" s="4">
        <v>5</v>
      </c>
      <c r="G8" s="4">
        <v>8</v>
      </c>
      <c r="H8" s="4">
        <v>0</v>
      </c>
      <c r="I8" s="4"/>
      <c r="J8" s="19">
        <f>SUM(D8:F8)/SUM(D8:G8)</f>
        <v>0.78947368421052633</v>
      </c>
      <c r="K8" s="19">
        <f>SUM(D8:E8)/SUM(D8:G8)</f>
        <v>0.65789473684210531</v>
      </c>
      <c r="L8" s="19">
        <f>(D8+E8*0.64+F8*0.36+G8*0.16)/(D8+E8+F8+G8+I8)</f>
        <v>0.68210526315789477</v>
      </c>
      <c r="M8" s="20">
        <f>(D8*5+E8*4+F8*3+G8*2)/SUM(D8:H8)</f>
        <v>3.9473684210526314</v>
      </c>
      <c r="N8" s="15"/>
      <c r="O8" s="4">
        <v>8</v>
      </c>
      <c r="P8" s="4">
        <v>6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42" t="s">
        <v>101</v>
      </c>
      <c r="C9" s="4">
        <v>14</v>
      </c>
      <c r="D9" s="4">
        <v>14</v>
      </c>
      <c r="E9" s="4">
        <v>0</v>
      </c>
      <c r="F9" s="4">
        <v>4</v>
      </c>
      <c r="G9" s="4">
        <v>10</v>
      </c>
      <c r="H9" s="4">
        <v>0</v>
      </c>
      <c r="I9" s="4"/>
      <c r="J9" s="19">
        <f t="shared" ref="J9:J15" si="0">SUM(D9:F9)/SUM(D9:G9)</f>
        <v>0.6428571428571429</v>
      </c>
      <c r="K9" s="19">
        <f t="shared" ref="K9:K15" si="1">SUM(D9:E9)/SUM(D9:G9)</f>
        <v>0.5</v>
      </c>
      <c r="L9" s="19">
        <f t="shared" ref="L9:L15" si="2">(D9+E9*0.64+F9*0.36+G9*0.16)/(D9+E9+F9+G9+I9)</f>
        <v>0.60857142857142854</v>
      </c>
      <c r="M9" s="20">
        <f t="shared" ref="M9:M15" si="3">(D9*5+E9*4+F9*3+G9*2)/SUM(D9:H9)</f>
        <v>3.6428571428571428</v>
      </c>
      <c r="N9" s="21"/>
      <c r="O9" s="4">
        <v>8</v>
      </c>
      <c r="P9" s="4">
        <v>6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42">
        <v>11</v>
      </c>
      <c r="C10" s="4">
        <v>14</v>
      </c>
      <c r="D10" s="4">
        <v>7</v>
      </c>
      <c r="E10" s="4">
        <v>6</v>
      </c>
      <c r="F10" s="4">
        <v>1</v>
      </c>
      <c r="G10" s="4">
        <v>0</v>
      </c>
      <c r="H10" s="4">
        <v>0</v>
      </c>
      <c r="I10" s="4"/>
      <c r="J10" s="19">
        <f t="shared" si="0"/>
        <v>1</v>
      </c>
      <c r="K10" s="19">
        <f t="shared" si="1"/>
        <v>0.9285714285714286</v>
      </c>
      <c r="L10" s="19">
        <f t="shared" si="2"/>
        <v>0.79999999999999993</v>
      </c>
      <c r="M10" s="20">
        <f t="shared" si="3"/>
        <v>4.4285714285714288</v>
      </c>
      <c r="N10" s="21"/>
      <c r="O10" s="4">
        <v>8</v>
      </c>
      <c r="P10" s="4">
        <v>6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47</v>
      </c>
      <c r="D15" s="6">
        <f t="shared" ref="D15:I15" si="4">SUM(D8:D14)</f>
        <v>40</v>
      </c>
      <c r="E15" s="6">
        <f t="shared" si="4"/>
        <v>12</v>
      </c>
      <c r="F15" s="6">
        <f t="shared" si="4"/>
        <v>10</v>
      </c>
      <c r="G15" s="6">
        <f t="shared" si="4"/>
        <v>18</v>
      </c>
      <c r="H15" s="6">
        <f t="shared" si="4"/>
        <v>0</v>
      </c>
      <c r="I15" s="6">
        <f t="shared" si="4"/>
        <v>0</v>
      </c>
      <c r="J15" s="9">
        <f t="shared" si="0"/>
        <v>0.77500000000000002</v>
      </c>
      <c r="K15" s="8">
        <f t="shared" si="1"/>
        <v>0.65</v>
      </c>
      <c r="L15" s="7">
        <f t="shared" si="2"/>
        <v>0.67700000000000005</v>
      </c>
      <c r="M15" s="22">
        <f t="shared" si="3"/>
        <v>3.9249999999999998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/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/>
      <c r="C20" s="4"/>
      <c r="D20" s="4"/>
      <c r="E20" s="4"/>
      <c r="F20" s="4"/>
      <c r="G20" s="4"/>
      <c r="H20" s="4"/>
      <c r="I20" s="4"/>
      <c r="J20" s="19" t="e">
        <f>SUM(D20:F20)/SUM(D20:G20)</f>
        <v>#DIV/0!</v>
      </c>
      <c r="K20" s="19" t="e">
        <f>SUM(D20:E20)/SUM(D20:G20)</f>
        <v>#DIV/0!</v>
      </c>
      <c r="L20" s="19" t="e">
        <f>(D20+E20*0.64+F20*0.36+G20*0.16)/(D20+E20+F20+G20+I20)</f>
        <v>#DIV/0!</v>
      </c>
      <c r="M20" s="20" t="e">
        <f>(D20*5+E20*4+F20*3+G20*2)/SUM(D20:H20)</f>
        <v>#DIV/0!</v>
      </c>
      <c r="N20" s="15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/>
      <c r="C21" s="4"/>
      <c r="D21" s="4"/>
      <c r="E21" s="4"/>
      <c r="F21" s="4"/>
      <c r="G21" s="4"/>
      <c r="H21" s="4"/>
      <c r="I21" s="4"/>
      <c r="J21" s="19" t="e">
        <f t="shared" ref="J21:J27" si="6">SUM(D21:F21)/SUM(D21:G21)</f>
        <v>#DIV/0!</v>
      </c>
      <c r="K21" s="19" t="e">
        <f t="shared" ref="K21:K27" si="7">SUM(D21:E21)/SUM(D21:G21)</f>
        <v>#DIV/0!</v>
      </c>
      <c r="L21" s="19" t="e">
        <f t="shared" ref="L21:L27" si="8">(D21+E21*0.64+F21*0.36+G21*0.16)/(D21+E21+F21+G21+I21)</f>
        <v>#DIV/0!</v>
      </c>
      <c r="M21" s="20" t="e">
        <f t="shared" ref="M21:M27" si="9">(D21*5+E21*4+F21*3+G21*2)/SUM(D21:H21)</f>
        <v>#DIV/0!</v>
      </c>
      <c r="N21" s="21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0</v>
      </c>
      <c r="D27" s="6">
        <f t="shared" ref="D27:I27" si="10">SUM(D20:D26)</f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 t="e">
        <f t="shared" si="6"/>
        <v>#DIV/0!</v>
      </c>
      <c r="K27" s="8" t="e">
        <f t="shared" si="7"/>
        <v>#DIV/0!</v>
      </c>
      <c r="L27" s="7" t="e">
        <f t="shared" si="8"/>
        <v>#DIV/0!</v>
      </c>
      <c r="M27" s="22" t="e">
        <f t="shared" si="9"/>
        <v>#DIV/0!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/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>
        <v>4</v>
      </c>
      <c r="B41" s="58" t="s">
        <v>13</v>
      </c>
      <c r="C41" s="59"/>
      <c r="D41" s="60"/>
      <c r="E41" s="61"/>
      <c r="F41" s="61"/>
      <c r="G41" s="61"/>
      <c r="H41" s="62"/>
      <c r="I41" s="10"/>
      <c r="J41" s="10"/>
      <c r="K41" s="10"/>
      <c r="L41" s="10"/>
      <c r="M41" s="10"/>
      <c r="N41" s="12"/>
      <c r="O41" s="63"/>
      <c r="P41" s="63"/>
      <c r="Q41" s="63"/>
      <c r="R41" s="63"/>
      <c r="S41" s="63"/>
      <c r="T41" s="63"/>
      <c r="U41" s="63"/>
      <c r="V41" s="10"/>
    </row>
    <row r="42" spans="1:22" ht="15.75" x14ac:dyDescent="0.25">
      <c r="A42" s="52" t="s">
        <v>14</v>
      </c>
      <c r="B42" s="52" t="s">
        <v>1</v>
      </c>
      <c r="C42" s="48" t="s">
        <v>2</v>
      </c>
      <c r="D42" s="57" t="s">
        <v>3</v>
      </c>
      <c r="E42" s="57"/>
      <c r="F42" s="57"/>
      <c r="G42" s="57"/>
      <c r="H42" s="48" t="s">
        <v>4</v>
      </c>
      <c r="I42" s="52" t="s">
        <v>5</v>
      </c>
      <c r="J42" s="48" t="s">
        <v>15</v>
      </c>
      <c r="K42" s="48" t="s">
        <v>16</v>
      </c>
      <c r="L42" s="48" t="s">
        <v>6</v>
      </c>
      <c r="M42" s="48" t="s">
        <v>17</v>
      </c>
      <c r="N42" s="15"/>
      <c r="O42" s="54" t="s">
        <v>12</v>
      </c>
      <c r="P42" s="55"/>
      <c r="Q42" s="55"/>
      <c r="R42" s="55"/>
      <c r="S42" s="55"/>
      <c r="T42" s="55"/>
      <c r="U42" s="55"/>
      <c r="V42" s="56"/>
    </row>
    <row r="43" spans="1:22" x14ac:dyDescent="0.25">
      <c r="A43" s="53"/>
      <c r="B43" s="53"/>
      <c r="C43" s="49"/>
      <c r="D43" s="16">
        <v>5</v>
      </c>
      <c r="E43" s="16">
        <v>4</v>
      </c>
      <c r="F43" s="16">
        <v>3</v>
      </c>
      <c r="G43" s="16">
        <v>2</v>
      </c>
      <c r="H43" s="49"/>
      <c r="I43" s="53"/>
      <c r="J43" s="49"/>
      <c r="K43" s="49"/>
      <c r="L43" s="49"/>
      <c r="M43" s="49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50" t="s">
        <v>21</v>
      </c>
      <c r="B51" s="51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8" t="s">
        <v>13</v>
      </c>
      <c r="C53" s="59"/>
      <c r="D53" s="60"/>
      <c r="E53" s="61"/>
      <c r="F53" s="61"/>
      <c r="G53" s="61"/>
      <c r="H53" s="62"/>
      <c r="I53" s="10"/>
      <c r="J53" s="10"/>
      <c r="K53" s="10"/>
      <c r="L53" s="10"/>
      <c r="M53" s="10"/>
      <c r="N53" s="12"/>
      <c r="O53" s="63"/>
      <c r="P53" s="63"/>
      <c r="Q53" s="63"/>
      <c r="R53" s="63"/>
      <c r="S53" s="63"/>
      <c r="T53" s="63"/>
      <c r="U53" s="63"/>
      <c r="V53" s="10"/>
    </row>
    <row r="54" spans="1:22" ht="15.75" x14ac:dyDescent="0.25">
      <c r="A54" s="52" t="s">
        <v>14</v>
      </c>
      <c r="B54" s="52" t="s">
        <v>1</v>
      </c>
      <c r="C54" s="48" t="s">
        <v>2</v>
      </c>
      <c r="D54" s="57" t="s">
        <v>3</v>
      </c>
      <c r="E54" s="57"/>
      <c r="F54" s="57"/>
      <c r="G54" s="57"/>
      <c r="H54" s="48" t="s">
        <v>4</v>
      </c>
      <c r="I54" s="52" t="s">
        <v>5</v>
      </c>
      <c r="J54" s="48" t="s">
        <v>15</v>
      </c>
      <c r="K54" s="48" t="s">
        <v>16</v>
      </c>
      <c r="L54" s="48" t="s">
        <v>6</v>
      </c>
      <c r="M54" s="48" t="s">
        <v>17</v>
      </c>
      <c r="N54" s="15"/>
      <c r="O54" s="54" t="s">
        <v>12</v>
      </c>
      <c r="P54" s="55"/>
      <c r="Q54" s="55"/>
      <c r="R54" s="55"/>
      <c r="S54" s="55"/>
      <c r="T54" s="55"/>
      <c r="U54" s="55"/>
      <c r="V54" s="56"/>
    </row>
    <row r="55" spans="1:22" x14ac:dyDescent="0.25">
      <c r="A55" s="53"/>
      <c r="B55" s="53"/>
      <c r="C55" s="49"/>
      <c r="D55" s="16">
        <v>5</v>
      </c>
      <c r="E55" s="16">
        <v>4</v>
      </c>
      <c r="F55" s="16">
        <v>3</v>
      </c>
      <c r="G55" s="16">
        <v>2</v>
      </c>
      <c r="H55" s="49"/>
      <c r="I55" s="53"/>
      <c r="J55" s="49"/>
      <c r="K55" s="49"/>
      <c r="L55" s="49"/>
      <c r="M55" s="49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50" t="s">
        <v>21</v>
      </c>
      <c r="B63" s="51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6" t="s">
        <v>18</v>
      </c>
      <c r="B64" s="47"/>
      <c r="C64" s="28">
        <f t="shared" ref="C64:I64" si="29">SUM(C8:C14)+SUM(C20:C26)+SUM(C32:C38)+SUM(C44:C50)+SUM(C56:C62)</f>
        <v>47</v>
      </c>
      <c r="D64" s="28">
        <f t="shared" si="29"/>
        <v>40</v>
      </c>
      <c r="E64" s="28">
        <f t="shared" si="29"/>
        <v>12</v>
      </c>
      <c r="F64" s="28">
        <f t="shared" si="29"/>
        <v>10</v>
      </c>
      <c r="G64" s="28">
        <f t="shared" si="29"/>
        <v>18</v>
      </c>
      <c r="H64" s="28">
        <f t="shared" si="29"/>
        <v>0</v>
      </c>
      <c r="I64" s="28">
        <f t="shared" si="29"/>
        <v>0</v>
      </c>
      <c r="J64" s="26">
        <f t="shared" si="24"/>
        <v>0.77500000000000002</v>
      </c>
      <c r="K64" s="26">
        <f t="shared" si="25"/>
        <v>0.65</v>
      </c>
      <c r="L64" s="26">
        <f t="shared" si="26"/>
        <v>0.67700000000000005</v>
      </c>
      <c r="M64" s="27">
        <f t="shared" si="27"/>
        <v>3.9249999999999998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A64:B64"/>
    <mergeCell ref="J54:J55"/>
    <mergeCell ref="K54:K55"/>
    <mergeCell ref="L54:L55"/>
    <mergeCell ref="M54:M5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1"/>
  <sheetViews>
    <sheetView workbookViewId="0">
      <selection activeCell="G16" sqref="G16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28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82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5</v>
      </c>
      <c r="C8" s="4">
        <v>22</v>
      </c>
      <c r="D8" s="4">
        <v>5</v>
      </c>
      <c r="E8" s="4">
        <v>12</v>
      </c>
      <c r="F8" s="4">
        <v>5</v>
      </c>
      <c r="G8" s="4">
        <v>0</v>
      </c>
      <c r="H8" s="4"/>
      <c r="I8" s="4"/>
      <c r="J8" s="19">
        <f>SUM(D8:F8)/SUM(D8:G8)</f>
        <v>1</v>
      </c>
      <c r="K8" s="19">
        <f>SUM(D8:E8)/SUM(D8:G8)</f>
        <v>0.77272727272727271</v>
      </c>
      <c r="L8" s="19">
        <f>(D8+E8*0.64+F8*0.36+G8*0.16)/(D8+E8+F8+G8+I8)</f>
        <v>0.6581818181818182</v>
      </c>
      <c r="M8" s="20">
        <f>(D8*5+E8*4+F8*3+G8*2)/SUM(D8:H8)</f>
        <v>4</v>
      </c>
      <c r="N8" s="15"/>
      <c r="O8" s="4">
        <v>8</v>
      </c>
      <c r="P8" s="4">
        <v>6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92</v>
      </c>
      <c r="C9" s="4">
        <v>18</v>
      </c>
      <c r="D9" s="4">
        <v>8</v>
      </c>
      <c r="E9" s="4">
        <v>2</v>
      </c>
      <c r="F9" s="4">
        <v>8</v>
      </c>
      <c r="G9" s="4">
        <v>0</v>
      </c>
      <c r="H9" s="4"/>
      <c r="I9" s="4"/>
      <c r="J9" s="19">
        <f t="shared" ref="J9:J20" si="0">SUM(D9:F9)/SUM(D9:G9)</f>
        <v>1</v>
      </c>
      <c r="K9" s="19">
        <f t="shared" ref="K9:K20" si="1">SUM(D9:E9)/SUM(D9:G9)</f>
        <v>0.55555555555555558</v>
      </c>
      <c r="L9" s="19">
        <f t="shared" ref="L9:L20" si="2">(D9+E9*0.64+F9*0.36+G9*0.16)/(D9+E9+F9+G9+I9)</f>
        <v>0.67555555555555558</v>
      </c>
      <c r="M9" s="20">
        <f t="shared" ref="M9:M20" si="3">(D9*5+E9*4+F9*3+G9*2)/SUM(D9:H9)</f>
        <v>4</v>
      </c>
      <c r="N9" s="21"/>
      <c r="O9" s="4">
        <v>8</v>
      </c>
      <c r="P9" s="4">
        <v>6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88</v>
      </c>
      <c r="C10" s="4">
        <v>19</v>
      </c>
      <c r="D10" s="4">
        <v>8</v>
      </c>
      <c r="E10" s="4">
        <v>5</v>
      </c>
      <c r="F10" s="4">
        <v>6</v>
      </c>
      <c r="G10" s="4">
        <v>0</v>
      </c>
      <c r="H10" s="4"/>
      <c r="I10" s="4"/>
      <c r="J10" s="19">
        <f t="shared" si="0"/>
        <v>1</v>
      </c>
      <c r="K10" s="19">
        <f t="shared" si="1"/>
        <v>0.68421052631578949</v>
      </c>
      <c r="L10" s="19">
        <f t="shared" si="2"/>
        <v>0.70315789473684209</v>
      </c>
      <c r="M10" s="20">
        <f t="shared" si="3"/>
        <v>4.1052631578947372</v>
      </c>
      <c r="N10" s="21"/>
      <c r="O10" s="4">
        <v>8</v>
      </c>
      <c r="P10" s="4">
        <v>6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 t="s">
        <v>93</v>
      </c>
      <c r="C11" s="4">
        <v>20</v>
      </c>
      <c r="D11" s="4">
        <v>9</v>
      </c>
      <c r="E11" s="4">
        <v>6</v>
      </c>
      <c r="F11" s="4">
        <v>5</v>
      </c>
      <c r="G11" s="4">
        <v>0</v>
      </c>
      <c r="H11" s="4"/>
      <c r="I11" s="4"/>
      <c r="J11" s="19">
        <f t="shared" si="0"/>
        <v>1</v>
      </c>
      <c r="K11" s="19">
        <f t="shared" si="1"/>
        <v>0.75</v>
      </c>
      <c r="L11" s="19">
        <f t="shared" si="2"/>
        <v>0.73199999999999998</v>
      </c>
      <c r="M11" s="20">
        <f t="shared" si="3"/>
        <v>4.2</v>
      </c>
      <c r="N11" s="21"/>
      <c r="O11" s="45">
        <v>16</v>
      </c>
      <c r="P11" s="4">
        <v>12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35">
        <v>5</v>
      </c>
      <c r="B12" s="5" t="s">
        <v>94</v>
      </c>
      <c r="C12" s="4">
        <v>19</v>
      </c>
      <c r="D12" s="4">
        <v>7</v>
      </c>
      <c r="E12" s="4">
        <v>6</v>
      </c>
      <c r="F12" s="4">
        <v>5</v>
      </c>
      <c r="G12" s="4">
        <v>0</v>
      </c>
      <c r="H12" s="4"/>
      <c r="I12" s="4"/>
      <c r="J12" s="19">
        <f t="shared" si="0"/>
        <v>1</v>
      </c>
      <c r="K12" s="19">
        <f t="shared" si="1"/>
        <v>0.72222222222222221</v>
      </c>
      <c r="L12" s="19">
        <f t="shared" si="2"/>
        <v>0.7022222222222223</v>
      </c>
      <c r="M12" s="20">
        <f t="shared" si="3"/>
        <v>4.1111111111111107</v>
      </c>
      <c r="N12" s="21"/>
      <c r="O12" s="45">
        <v>16</v>
      </c>
      <c r="P12" s="4">
        <v>12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35">
        <v>6</v>
      </c>
      <c r="B13" s="5" t="s">
        <v>100</v>
      </c>
      <c r="C13" s="4">
        <v>19</v>
      </c>
      <c r="D13" s="4">
        <v>10</v>
      </c>
      <c r="E13" s="4">
        <v>4</v>
      </c>
      <c r="F13" s="4">
        <v>5</v>
      </c>
      <c r="G13" s="4">
        <v>0</v>
      </c>
      <c r="H13" s="4"/>
      <c r="I13" s="4"/>
      <c r="J13" s="19">
        <f t="shared" si="0"/>
        <v>1</v>
      </c>
      <c r="K13" s="19">
        <f t="shared" si="1"/>
        <v>0.73684210526315785</v>
      </c>
      <c r="L13" s="19">
        <f t="shared" si="2"/>
        <v>0.75578947368421046</v>
      </c>
      <c r="M13" s="20">
        <f t="shared" si="3"/>
        <v>4.2631578947368425</v>
      </c>
      <c r="N13" s="21"/>
      <c r="O13" s="45">
        <v>16</v>
      </c>
      <c r="P13" s="4">
        <v>12</v>
      </c>
      <c r="Q13" s="4">
        <v>1</v>
      </c>
      <c r="R13" s="4">
        <v>1</v>
      </c>
      <c r="S13" s="4"/>
      <c r="T13" s="4"/>
      <c r="U13" s="4"/>
      <c r="V13" s="4"/>
    </row>
    <row r="14" spans="1:22" x14ac:dyDescent="0.25">
      <c r="A14" s="35">
        <v>7</v>
      </c>
      <c r="B14" s="5" t="s">
        <v>101</v>
      </c>
      <c r="C14" s="4">
        <v>14</v>
      </c>
      <c r="D14" s="4">
        <v>2</v>
      </c>
      <c r="E14" s="4">
        <v>6</v>
      </c>
      <c r="F14" s="4">
        <v>6</v>
      </c>
      <c r="G14" s="4">
        <v>0</v>
      </c>
      <c r="H14" s="4"/>
      <c r="I14" s="4"/>
      <c r="J14" s="19">
        <f t="shared" si="0"/>
        <v>1</v>
      </c>
      <c r="K14" s="19">
        <f t="shared" si="1"/>
        <v>0.5714285714285714</v>
      </c>
      <c r="L14" s="19">
        <f t="shared" si="2"/>
        <v>0.5714285714285714</v>
      </c>
      <c r="M14" s="20">
        <f t="shared" si="3"/>
        <v>3.7142857142857144</v>
      </c>
      <c r="N14" s="21"/>
      <c r="O14" s="45">
        <v>16</v>
      </c>
      <c r="P14" s="4">
        <v>12</v>
      </c>
      <c r="Q14" s="4">
        <v>1</v>
      </c>
      <c r="R14" s="4">
        <v>1</v>
      </c>
      <c r="S14" s="4"/>
      <c r="T14" s="4"/>
      <c r="U14" s="4"/>
      <c r="V14" s="4"/>
    </row>
    <row r="15" spans="1:22" x14ac:dyDescent="0.25">
      <c r="A15" s="35">
        <v>8</v>
      </c>
      <c r="B15" s="5">
        <v>9</v>
      </c>
      <c r="C15" s="4">
        <v>22</v>
      </c>
      <c r="D15" s="4">
        <v>10</v>
      </c>
      <c r="E15" s="4">
        <v>6</v>
      </c>
      <c r="F15" s="4">
        <v>7</v>
      </c>
      <c r="G15" s="4">
        <v>0</v>
      </c>
      <c r="H15" s="4"/>
      <c r="I15" s="4"/>
      <c r="J15" s="19">
        <f t="shared" si="0"/>
        <v>1</v>
      </c>
      <c r="K15" s="19">
        <f t="shared" si="1"/>
        <v>0.69565217391304346</v>
      </c>
      <c r="L15" s="19">
        <f t="shared" si="2"/>
        <v>0.71130434782608698</v>
      </c>
      <c r="M15" s="20">
        <f t="shared" si="3"/>
        <v>4.1304347826086953</v>
      </c>
      <c r="N15" s="21"/>
      <c r="O15" s="45">
        <v>16</v>
      </c>
      <c r="P15" s="4">
        <v>12</v>
      </c>
      <c r="Q15" s="4">
        <v>1</v>
      </c>
      <c r="R15" s="4">
        <v>1</v>
      </c>
      <c r="S15" s="4"/>
      <c r="T15" s="4"/>
      <c r="U15" s="4"/>
      <c r="V15" s="4"/>
    </row>
    <row r="16" spans="1:22" x14ac:dyDescent="0.25">
      <c r="A16" s="35">
        <v>9</v>
      </c>
      <c r="B16" s="5">
        <v>10</v>
      </c>
      <c r="C16" s="4">
        <v>23</v>
      </c>
      <c r="D16" s="4">
        <v>17</v>
      </c>
      <c r="E16" s="4">
        <v>4</v>
      </c>
      <c r="F16" s="4">
        <v>2</v>
      </c>
      <c r="G16" s="4">
        <v>0</v>
      </c>
      <c r="H16" s="4"/>
      <c r="I16" s="4"/>
      <c r="J16" s="19">
        <f t="shared" si="0"/>
        <v>1</v>
      </c>
      <c r="K16" s="19">
        <f t="shared" si="1"/>
        <v>0.91304347826086951</v>
      </c>
      <c r="L16" s="19">
        <f t="shared" si="2"/>
        <v>0.88173913043478247</v>
      </c>
      <c r="M16" s="20">
        <f t="shared" si="3"/>
        <v>4.6521739130434785</v>
      </c>
      <c r="N16" s="21"/>
      <c r="O16" s="45">
        <v>16</v>
      </c>
      <c r="P16" s="4">
        <v>14</v>
      </c>
      <c r="Q16" s="4">
        <v>1</v>
      </c>
      <c r="R16" s="4">
        <v>1</v>
      </c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3"/>
      <c r="P17" s="4"/>
      <c r="Q17" s="4"/>
      <c r="R17" s="4"/>
      <c r="S17" s="4"/>
      <c r="T17" s="4"/>
      <c r="U17" s="4"/>
      <c r="V17" s="4"/>
    </row>
    <row r="18" spans="1:22" x14ac:dyDescent="0.25">
      <c r="A18" s="35">
        <v>11</v>
      </c>
      <c r="B18" s="5"/>
      <c r="C18" s="4"/>
      <c r="D18" s="4"/>
      <c r="E18" s="4"/>
      <c r="F18" s="4"/>
      <c r="G18" s="4"/>
      <c r="H18" s="4"/>
      <c r="I18" s="4"/>
      <c r="J18" s="19" t="e">
        <f t="shared" si="0"/>
        <v>#DIV/0!</v>
      </c>
      <c r="K18" s="19" t="e">
        <f t="shared" si="1"/>
        <v>#DIV/0!</v>
      </c>
      <c r="L18" s="19" t="e">
        <f t="shared" si="2"/>
        <v>#DIV/0!</v>
      </c>
      <c r="M18" s="20" t="e">
        <f t="shared" si="3"/>
        <v>#DIV/0!</v>
      </c>
      <c r="N18" s="21"/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 s="35">
        <v>12</v>
      </c>
      <c r="B19" s="5"/>
      <c r="C19" s="4"/>
      <c r="D19" s="4"/>
      <c r="E19" s="4"/>
      <c r="F19" s="4"/>
      <c r="G19" s="4"/>
      <c r="H19" s="4"/>
      <c r="I19" s="4"/>
      <c r="J19" s="19" t="e">
        <f t="shared" si="0"/>
        <v>#DIV/0!</v>
      </c>
      <c r="K19" s="19" t="e">
        <f t="shared" si="1"/>
        <v>#DIV/0!</v>
      </c>
      <c r="L19" s="19" t="e">
        <f t="shared" si="2"/>
        <v>#DIV/0!</v>
      </c>
      <c r="M19" s="20" t="e">
        <f t="shared" si="3"/>
        <v>#DIV/0!</v>
      </c>
      <c r="N19" s="21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73" t="s">
        <v>21</v>
      </c>
      <c r="B20" s="88"/>
      <c r="C20" s="29">
        <f>SUM(C8:C19)</f>
        <v>176</v>
      </c>
      <c r="D20" s="29">
        <f t="shared" ref="D20:I20" si="4">SUM(D8:D19)</f>
        <v>76</v>
      </c>
      <c r="E20" s="29">
        <f t="shared" si="4"/>
        <v>51</v>
      </c>
      <c r="F20" s="29">
        <f t="shared" si="4"/>
        <v>49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30">
        <f t="shared" si="0"/>
        <v>1</v>
      </c>
      <c r="K20" s="30">
        <f t="shared" si="1"/>
        <v>0.72159090909090906</v>
      </c>
      <c r="L20" s="30">
        <f t="shared" si="2"/>
        <v>0.71750000000000003</v>
      </c>
      <c r="M20" s="31">
        <f t="shared" si="3"/>
        <v>4.1534090909090908</v>
      </c>
      <c r="N20" s="21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</sheetData>
  <mergeCells count="20">
    <mergeCell ref="M6:M7"/>
    <mergeCell ref="O6:V6"/>
    <mergeCell ref="A20:B20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5"/>
  <sheetViews>
    <sheetView workbookViewId="0">
      <selection activeCell="P20" sqref="P20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66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29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82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100</v>
      </c>
      <c r="C8" s="4">
        <v>19</v>
      </c>
      <c r="D8" s="4">
        <v>8</v>
      </c>
      <c r="E8" s="4">
        <v>5</v>
      </c>
      <c r="F8" s="4">
        <v>6</v>
      </c>
      <c r="G8" s="4">
        <v>0</v>
      </c>
      <c r="H8" s="4"/>
      <c r="I8" s="4"/>
      <c r="J8" s="19">
        <f>SUM(D8:F8)/SUM(D8:G8)</f>
        <v>1</v>
      </c>
      <c r="K8" s="19">
        <f>SUM(D8:E8)/SUM(D8:G8)</f>
        <v>0.68421052631578949</v>
      </c>
      <c r="L8" s="19">
        <f>(D8+E8*0.64+F8*0.36+G8*0.16)/(D8+E8+F8+G8+I8)</f>
        <v>0.70315789473684209</v>
      </c>
      <c r="M8" s="20">
        <f>(D8*5+E8*4+F8*3+G8*2)/SUM(D8:H8)</f>
        <v>4.1052631578947372</v>
      </c>
      <c r="N8" s="15"/>
      <c r="O8" s="4">
        <v>8</v>
      </c>
      <c r="P8" s="4">
        <v>6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101</v>
      </c>
      <c r="C9" s="4">
        <v>14</v>
      </c>
      <c r="D9" s="4">
        <v>3</v>
      </c>
      <c r="E9" s="4">
        <v>5</v>
      </c>
      <c r="F9" s="4">
        <v>6</v>
      </c>
      <c r="G9" s="4">
        <v>0</v>
      </c>
      <c r="H9" s="4"/>
      <c r="I9" s="4"/>
      <c r="J9" s="19">
        <f t="shared" ref="J9:J14" si="0">SUM(D9:F9)/SUM(D9:G9)</f>
        <v>1</v>
      </c>
      <c r="K9" s="19">
        <f t="shared" ref="K9:K14" si="1">SUM(D9:E9)/SUM(D9:G9)</f>
        <v>0.5714285714285714</v>
      </c>
      <c r="L9" s="19">
        <f t="shared" ref="L9:L14" si="2">(D9+E9*0.64+F9*0.36+G9*0.16)/(D9+E9+F9+G9+I9)</f>
        <v>0.59714285714285709</v>
      </c>
      <c r="M9" s="20">
        <f t="shared" ref="M9:M14" si="3">(D9*5+E9*4+F9*3+G9*2)/SUM(D9:H9)</f>
        <v>3.7857142857142856</v>
      </c>
      <c r="N9" s="21"/>
      <c r="O9" s="4">
        <v>8</v>
      </c>
      <c r="P9" s="4">
        <v>6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>
        <v>9</v>
      </c>
      <c r="C10" s="4">
        <v>22</v>
      </c>
      <c r="D10" s="4">
        <v>9</v>
      </c>
      <c r="E10" s="4">
        <v>5</v>
      </c>
      <c r="F10" s="4">
        <v>8</v>
      </c>
      <c r="G10" s="4">
        <v>0</v>
      </c>
      <c r="H10" s="4"/>
      <c r="I10" s="4"/>
      <c r="J10" s="19">
        <f t="shared" si="0"/>
        <v>1</v>
      </c>
      <c r="K10" s="19">
        <f t="shared" si="1"/>
        <v>0.63636363636363635</v>
      </c>
      <c r="L10" s="19">
        <f t="shared" si="2"/>
        <v>0.68545454545454543</v>
      </c>
      <c r="M10" s="20">
        <f t="shared" si="3"/>
        <v>4.0454545454545459</v>
      </c>
      <c r="N10" s="21"/>
      <c r="O10" s="4">
        <v>8</v>
      </c>
      <c r="P10" s="4">
        <v>6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35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35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73" t="s">
        <v>21</v>
      </c>
      <c r="B14" s="88"/>
      <c r="C14" s="29">
        <f t="shared" ref="C14:I14" si="4">SUM(C8:C13)</f>
        <v>55</v>
      </c>
      <c r="D14" s="29">
        <f t="shared" si="4"/>
        <v>20</v>
      </c>
      <c r="E14" s="29">
        <f t="shared" si="4"/>
        <v>15</v>
      </c>
      <c r="F14" s="29">
        <f t="shared" si="4"/>
        <v>20</v>
      </c>
      <c r="G14" s="29">
        <f t="shared" si="4"/>
        <v>0</v>
      </c>
      <c r="H14" s="29">
        <f t="shared" si="4"/>
        <v>0</v>
      </c>
      <c r="I14" s="29">
        <f t="shared" si="4"/>
        <v>0</v>
      </c>
      <c r="J14" s="30">
        <f t="shared" si="0"/>
        <v>1</v>
      </c>
      <c r="K14" s="30">
        <f t="shared" si="1"/>
        <v>0.63636363636363635</v>
      </c>
      <c r="L14" s="30">
        <f t="shared" si="2"/>
        <v>0.66909090909090907</v>
      </c>
      <c r="M14" s="31">
        <f t="shared" si="3"/>
        <v>4</v>
      </c>
      <c r="N14" s="21"/>
      <c r="O14" s="14"/>
      <c r="P14" s="14"/>
      <c r="Q14" s="14"/>
      <c r="R14" s="14"/>
      <c r="S14" s="14"/>
      <c r="T14" s="14"/>
      <c r="U14" s="14"/>
      <c r="V14" s="14"/>
    </row>
    <row r="15" spans="1:22" x14ac:dyDescent="0.25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  <c r="T15" s="10"/>
      <c r="U15" s="10"/>
      <c r="V15" s="10"/>
    </row>
    <row r="16" spans="1:22" x14ac:dyDescent="0.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</sheetData>
  <mergeCells count="20">
    <mergeCell ref="M6:M7"/>
    <mergeCell ref="O6:V6"/>
    <mergeCell ref="A14:B14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workbookViewId="0">
      <selection activeCell="U17" sqref="U17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89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95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1" t="s">
        <v>100</v>
      </c>
      <c r="C8" s="4">
        <v>19</v>
      </c>
      <c r="D8" s="4">
        <v>3</v>
      </c>
      <c r="E8" s="4">
        <v>7</v>
      </c>
      <c r="F8" s="4">
        <v>9</v>
      </c>
      <c r="G8" s="4">
        <v>0</v>
      </c>
      <c r="H8" s="4"/>
      <c r="I8" s="4"/>
      <c r="J8" s="19">
        <f>SUM(D8:F8)/SUM(D8:G8)</f>
        <v>1</v>
      </c>
      <c r="K8" s="19">
        <f>SUM(D8:E8)/SUM(D8:G8)</f>
        <v>0.52631578947368418</v>
      </c>
      <c r="L8" s="19">
        <f>(D8+E8*0.64+F8*0.36+G8*0.16)/(D8+E8+F8+G8+I8)</f>
        <v>0.5642105263157895</v>
      </c>
      <c r="M8" s="20">
        <f>(D8*5+E8*4+F8*3+G8*2)/SUM(D8:H8)</f>
        <v>3.6842105263157894</v>
      </c>
      <c r="N8" s="15"/>
      <c r="O8" s="4">
        <v>10</v>
      </c>
      <c r="P8" s="4">
        <v>10</v>
      </c>
      <c r="Q8" s="4">
        <v>1</v>
      </c>
      <c r="R8" s="4">
        <v>1</v>
      </c>
      <c r="S8" s="4">
        <v>0</v>
      </c>
      <c r="T8" s="4">
        <v>0</v>
      </c>
      <c r="U8" s="4">
        <v>1</v>
      </c>
      <c r="V8" s="4">
        <v>1</v>
      </c>
    </row>
    <row r="9" spans="1:22" x14ac:dyDescent="0.25">
      <c r="A9" s="16">
        <v>2</v>
      </c>
      <c r="B9" s="42" t="s">
        <v>101</v>
      </c>
      <c r="C9" s="4">
        <v>14</v>
      </c>
      <c r="D9" s="4">
        <v>0</v>
      </c>
      <c r="E9" s="4">
        <v>6</v>
      </c>
      <c r="F9" s="4">
        <v>8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0.42857142857142855</v>
      </c>
      <c r="L9" s="19">
        <f t="shared" ref="L9:L15" si="2">(D9+E9*0.64+F9*0.36+G9*0.16)/(D9+E9+F9+G9+I9)</f>
        <v>0.48</v>
      </c>
      <c r="M9" s="20">
        <f t="shared" ref="M9:M15" si="3">(D9*5+E9*4+F9*3+G9*2)/SUM(D9:H9)</f>
        <v>3.4285714285714284</v>
      </c>
      <c r="N9" s="21"/>
      <c r="O9" s="4">
        <v>10</v>
      </c>
      <c r="P9" s="4">
        <v>10</v>
      </c>
      <c r="Q9" s="4">
        <v>1</v>
      </c>
      <c r="R9" s="4">
        <v>1</v>
      </c>
      <c r="S9" s="4">
        <v>0</v>
      </c>
      <c r="T9" s="4">
        <v>0</v>
      </c>
      <c r="U9" s="4">
        <v>1</v>
      </c>
      <c r="V9" s="4">
        <v>1</v>
      </c>
    </row>
    <row r="10" spans="1:22" x14ac:dyDescent="0.25">
      <c r="A10" s="16">
        <v>3</v>
      </c>
      <c r="B10" s="42">
        <v>9</v>
      </c>
      <c r="C10" s="4">
        <v>22</v>
      </c>
      <c r="D10" s="4">
        <v>3</v>
      </c>
      <c r="E10" s="4">
        <v>7</v>
      </c>
      <c r="F10" s="4">
        <v>12</v>
      </c>
      <c r="G10" s="4">
        <v>0</v>
      </c>
      <c r="H10" s="4"/>
      <c r="I10" s="4"/>
      <c r="J10" s="19">
        <f t="shared" si="0"/>
        <v>1</v>
      </c>
      <c r="K10" s="19">
        <f t="shared" si="1"/>
        <v>0.45454545454545453</v>
      </c>
      <c r="L10" s="19">
        <f t="shared" si="2"/>
        <v>0.53636363636363638</v>
      </c>
      <c r="M10" s="20">
        <f t="shared" si="3"/>
        <v>3.5909090909090908</v>
      </c>
      <c r="N10" s="21"/>
      <c r="O10" s="4">
        <v>8</v>
      </c>
      <c r="P10" s="4">
        <v>8</v>
      </c>
      <c r="Q10" s="4">
        <v>1</v>
      </c>
      <c r="R10" s="4">
        <v>1</v>
      </c>
      <c r="S10" s="4">
        <v>0</v>
      </c>
      <c r="T10" s="4">
        <v>0</v>
      </c>
      <c r="U10" s="4">
        <v>3</v>
      </c>
      <c r="V10" s="4">
        <v>3</v>
      </c>
    </row>
    <row r="11" spans="1:22" x14ac:dyDescent="0.25">
      <c r="A11" s="16">
        <v>4</v>
      </c>
      <c r="B11" s="42">
        <v>10</v>
      </c>
      <c r="C11" s="4">
        <v>23</v>
      </c>
      <c r="D11" s="4">
        <v>1</v>
      </c>
      <c r="E11" s="4">
        <v>8</v>
      </c>
      <c r="F11" s="4">
        <v>3</v>
      </c>
      <c r="G11" s="4">
        <v>0</v>
      </c>
      <c r="H11" s="4"/>
      <c r="I11" s="4"/>
      <c r="J11" s="19">
        <f t="shared" si="0"/>
        <v>1</v>
      </c>
      <c r="K11" s="19">
        <f t="shared" si="1"/>
        <v>0.75</v>
      </c>
      <c r="L11" s="19">
        <f t="shared" si="2"/>
        <v>0.6</v>
      </c>
      <c r="M11" s="20">
        <f t="shared" si="3"/>
        <v>3.8333333333333335</v>
      </c>
      <c r="N11" s="21"/>
      <c r="O11" s="4">
        <v>10</v>
      </c>
      <c r="P11" s="4">
        <v>10</v>
      </c>
      <c r="Q11" s="4">
        <v>1</v>
      </c>
      <c r="R11" s="4">
        <v>1</v>
      </c>
      <c r="S11" s="4">
        <v>0</v>
      </c>
      <c r="T11" s="4">
        <v>0</v>
      </c>
      <c r="U11" s="4">
        <v>1</v>
      </c>
      <c r="V11" s="4">
        <v>1</v>
      </c>
    </row>
    <row r="12" spans="1:22" x14ac:dyDescent="0.25">
      <c r="A12" s="16">
        <v>5</v>
      </c>
      <c r="B12" s="42">
        <v>11</v>
      </c>
      <c r="C12" s="4">
        <v>14</v>
      </c>
      <c r="D12" s="4">
        <v>8</v>
      </c>
      <c r="E12" s="4">
        <v>3</v>
      </c>
      <c r="F12" s="4">
        <v>3</v>
      </c>
      <c r="G12" s="4">
        <v>0</v>
      </c>
      <c r="H12" s="4"/>
      <c r="I12" s="4"/>
      <c r="J12" s="19">
        <f t="shared" si="0"/>
        <v>1</v>
      </c>
      <c r="K12" s="19">
        <f t="shared" si="1"/>
        <v>0.7857142857142857</v>
      </c>
      <c r="L12" s="19">
        <f t="shared" si="2"/>
        <v>0.7857142857142857</v>
      </c>
      <c r="M12" s="20">
        <f t="shared" si="3"/>
        <v>4.3571428571428568</v>
      </c>
      <c r="N12" s="21"/>
      <c r="O12" s="4">
        <v>10</v>
      </c>
      <c r="P12" s="4">
        <v>10</v>
      </c>
      <c r="Q12" s="4">
        <v>1</v>
      </c>
      <c r="R12" s="4">
        <v>1</v>
      </c>
      <c r="S12" s="4">
        <v>0</v>
      </c>
      <c r="T12" s="4">
        <v>0</v>
      </c>
      <c r="U12" s="4">
        <v>1</v>
      </c>
      <c r="V12" s="4">
        <v>1</v>
      </c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92</v>
      </c>
      <c r="D15" s="6">
        <f t="shared" ref="D15:I15" si="4">SUM(D8:D14)</f>
        <v>15</v>
      </c>
      <c r="E15" s="6">
        <f t="shared" si="4"/>
        <v>31</v>
      </c>
      <c r="F15" s="6">
        <f t="shared" si="4"/>
        <v>35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0.5679012345679012</v>
      </c>
      <c r="L15" s="7">
        <f t="shared" si="2"/>
        <v>0.5856790123456791</v>
      </c>
      <c r="M15" s="22">
        <f t="shared" si="3"/>
        <v>3.7530864197530862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89"/>
      <c r="D17" s="60"/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customHeight="1" x14ac:dyDescent="0.25">
      <c r="A18" s="52" t="s">
        <v>14</v>
      </c>
      <c r="B18" s="64" t="s">
        <v>1</v>
      </c>
      <c r="C18" s="66" t="s">
        <v>2</v>
      </c>
      <c r="D18" s="90" t="s">
        <v>3</v>
      </c>
      <c r="E18" s="91"/>
      <c r="F18" s="91"/>
      <c r="G18" s="92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/>
      <c r="C20" s="4"/>
      <c r="D20" s="4"/>
      <c r="E20" s="4"/>
      <c r="F20" s="4"/>
      <c r="G20" s="4"/>
      <c r="H20" s="4"/>
      <c r="I20" s="4"/>
      <c r="J20" s="19" t="e">
        <f>SUM(D20:F20)/SUM(D20:G20)</f>
        <v>#DIV/0!</v>
      </c>
      <c r="K20" s="19" t="e">
        <f>SUM(D20:E20)/SUM(D20:G20)</f>
        <v>#DIV/0!</v>
      </c>
      <c r="L20" s="19" t="e">
        <f>(D20+E20*0.64+F20*0.36+G20*0.16)/(D20+E20+F20+G20+I20)</f>
        <v>#DIV/0!</v>
      </c>
      <c r="M20" s="20" t="e">
        <f>(D20*5+E20*4+F20*3+G20*2)/SUM(D20:H20)</f>
        <v>#DIV/0!</v>
      </c>
      <c r="N20" s="15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/>
      <c r="C21" s="4"/>
      <c r="D21" s="4"/>
      <c r="E21" s="4"/>
      <c r="F21" s="4"/>
      <c r="G21" s="4"/>
      <c r="H21" s="4"/>
      <c r="I21" s="4"/>
      <c r="J21" s="19" t="e">
        <f t="shared" ref="J21:J27" si="6">SUM(D21:F21)/SUM(D21:G21)</f>
        <v>#DIV/0!</v>
      </c>
      <c r="K21" s="19" t="e">
        <f t="shared" ref="K21:K27" si="7">SUM(D21:E21)/SUM(D21:G21)</f>
        <v>#DIV/0!</v>
      </c>
      <c r="L21" s="19" t="e">
        <f t="shared" ref="L21:L27" si="8">(D21+E21*0.64+F21*0.36+G21*0.16)/(D21+E21+F21+G21+I21)</f>
        <v>#DIV/0!</v>
      </c>
      <c r="M21" s="20" t="e">
        <f t="shared" ref="M21:M27" si="9">(D21*5+E21*4+F21*3+G21*2)/SUM(D21:H21)</f>
        <v>#DIV/0!</v>
      </c>
      <c r="N21" s="21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0</v>
      </c>
      <c r="D27" s="6">
        <f t="shared" ref="D27:I27" si="10">SUM(D20:D26)</f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 t="e">
        <f t="shared" si="6"/>
        <v>#DIV/0!</v>
      </c>
      <c r="K27" s="8" t="e">
        <f t="shared" si="7"/>
        <v>#DIV/0!</v>
      </c>
      <c r="L27" s="7" t="e">
        <f t="shared" si="8"/>
        <v>#DIV/0!</v>
      </c>
      <c r="M27" s="22" t="e">
        <f t="shared" si="9"/>
        <v>#DIV/0!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/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>
        <v>4</v>
      </c>
      <c r="B41" s="58" t="s">
        <v>13</v>
      </c>
      <c r="C41" s="59"/>
      <c r="D41" s="60"/>
      <c r="E41" s="61"/>
      <c r="F41" s="61"/>
      <c r="G41" s="61"/>
      <c r="H41" s="62"/>
      <c r="I41" s="10"/>
      <c r="J41" s="10"/>
      <c r="K41" s="10"/>
      <c r="L41" s="10"/>
      <c r="M41" s="10"/>
      <c r="N41" s="12"/>
      <c r="O41" s="63"/>
      <c r="P41" s="63"/>
      <c r="Q41" s="63"/>
      <c r="R41" s="63"/>
      <c r="S41" s="63"/>
      <c r="T41" s="63"/>
      <c r="U41" s="63"/>
      <c r="V41" s="10"/>
    </row>
    <row r="42" spans="1:22" ht="15.75" x14ac:dyDescent="0.25">
      <c r="A42" s="52" t="s">
        <v>14</v>
      </c>
      <c r="B42" s="52" t="s">
        <v>1</v>
      </c>
      <c r="C42" s="48" t="s">
        <v>2</v>
      </c>
      <c r="D42" s="57" t="s">
        <v>3</v>
      </c>
      <c r="E42" s="57"/>
      <c r="F42" s="57"/>
      <c r="G42" s="57"/>
      <c r="H42" s="48" t="s">
        <v>4</v>
      </c>
      <c r="I42" s="52" t="s">
        <v>5</v>
      </c>
      <c r="J42" s="48" t="s">
        <v>15</v>
      </c>
      <c r="K42" s="48" t="s">
        <v>16</v>
      </c>
      <c r="L42" s="48" t="s">
        <v>6</v>
      </c>
      <c r="M42" s="48" t="s">
        <v>17</v>
      </c>
      <c r="N42" s="15"/>
      <c r="O42" s="54" t="s">
        <v>12</v>
      </c>
      <c r="P42" s="55"/>
      <c r="Q42" s="55"/>
      <c r="R42" s="55"/>
      <c r="S42" s="55"/>
      <c r="T42" s="55"/>
      <c r="U42" s="55"/>
      <c r="V42" s="56"/>
    </row>
    <row r="43" spans="1:22" x14ac:dyDescent="0.25">
      <c r="A43" s="53"/>
      <c r="B43" s="53"/>
      <c r="C43" s="49"/>
      <c r="D43" s="16">
        <v>5</v>
      </c>
      <c r="E43" s="16">
        <v>4</v>
      </c>
      <c r="F43" s="16">
        <v>3</v>
      </c>
      <c r="G43" s="16">
        <v>2</v>
      </c>
      <c r="H43" s="49"/>
      <c r="I43" s="53"/>
      <c r="J43" s="49"/>
      <c r="K43" s="49"/>
      <c r="L43" s="49"/>
      <c r="M43" s="49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50" t="s">
        <v>21</v>
      </c>
      <c r="B51" s="51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8" t="s">
        <v>13</v>
      </c>
      <c r="C53" s="59"/>
      <c r="D53" s="60"/>
      <c r="E53" s="61"/>
      <c r="F53" s="61"/>
      <c r="G53" s="61"/>
      <c r="H53" s="62"/>
      <c r="I53" s="10"/>
      <c r="J53" s="10"/>
      <c r="K53" s="10"/>
      <c r="L53" s="10"/>
      <c r="M53" s="10"/>
      <c r="N53" s="12"/>
      <c r="O53" s="63"/>
      <c r="P53" s="63"/>
      <c r="Q53" s="63"/>
      <c r="R53" s="63"/>
      <c r="S53" s="63"/>
      <c r="T53" s="63"/>
      <c r="U53" s="63"/>
      <c r="V53" s="10"/>
    </row>
    <row r="54" spans="1:22" ht="15.75" x14ac:dyDescent="0.25">
      <c r="A54" s="52" t="s">
        <v>14</v>
      </c>
      <c r="B54" s="52" t="s">
        <v>1</v>
      </c>
      <c r="C54" s="48" t="s">
        <v>2</v>
      </c>
      <c r="D54" s="57" t="s">
        <v>3</v>
      </c>
      <c r="E54" s="57"/>
      <c r="F54" s="57"/>
      <c r="G54" s="57"/>
      <c r="H54" s="48" t="s">
        <v>4</v>
      </c>
      <c r="I54" s="52" t="s">
        <v>5</v>
      </c>
      <c r="J54" s="48" t="s">
        <v>15</v>
      </c>
      <c r="K54" s="48" t="s">
        <v>16</v>
      </c>
      <c r="L54" s="48" t="s">
        <v>6</v>
      </c>
      <c r="M54" s="48" t="s">
        <v>17</v>
      </c>
      <c r="N54" s="15"/>
      <c r="O54" s="54" t="s">
        <v>12</v>
      </c>
      <c r="P54" s="55"/>
      <c r="Q54" s="55"/>
      <c r="R54" s="55"/>
      <c r="S54" s="55"/>
      <c r="T54" s="55"/>
      <c r="U54" s="55"/>
      <c r="V54" s="56"/>
    </row>
    <row r="55" spans="1:22" x14ac:dyDescent="0.25">
      <c r="A55" s="53"/>
      <c r="B55" s="53"/>
      <c r="C55" s="49"/>
      <c r="D55" s="16">
        <v>5</v>
      </c>
      <c r="E55" s="16">
        <v>4</v>
      </c>
      <c r="F55" s="16">
        <v>3</v>
      </c>
      <c r="G55" s="16">
        <v>2</v>
      </c>
      <c r="H55" s="49"/>
      <c r="I55" s="53"/>
      <c r="J55" s="49"/>
      <c r="K55" s="49"/>
      <c r="L55" s="49"/>
      <c r="M55" s="49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50" t="s">
        <v>21</v>
      </c>
      <c r="B63" s="51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6" t="s">
        <v>18</v>
      </c>
      <c r="B64" s="47"/>
      <c r="C64" s="28">
        <f t="shared" ref="C64:I64" si="29">SUM(C8:C14)+SUM(C20:C26)+SUM(C32:C38)+SUM(C44:C50)+SUM(C56:C62)</f>
        <v>92</v>
      </c>
      <c r="D64" s="28">
        <f t="shared" si="29"/>
        <v>15</v>
      </c>
      <c r="E64" s="28">
        <f t="shared" si="29"/>
        <v>31</v>
      </c>
      <c r="F64" s="28">
        <f t="shared" si="29"/>
        <v>35</v>
      </c>
      <c r="G64" s="28">
        <f t="shared" si="29"/>
        <v>0</v>
      </c>
      <c r="H64" s="28">
        <f t="shared" si="29"/>
        <v>0</v>
      </c>
      <c r="I64" s="28">
        <f t="shared" si="29"/>
        <v>0</v>
      </c>
      <c r="J64" s="26">
        <f t="shared" si="24"/>
        <v>1</v>
      </c>
      <c r="K64" s="26">
        <f t="shared" si="25"/>
        <v>0.5679012345679012</v>
      </c>
      <c r="L64" s="26">
        <f t="shared" si="26"/>
        <v>0.5856790123456791</v>
      </c>
      <c r="M64" s="27">
        <f t="shared" si="27"/>
        <v>3.7530864197530862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M54:M55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A27:B27"/>
    <mergeCell ref="A64:B64"/>
    <mergeCell ref="J54:J55"/>
    <mergeCell ref="K54:K55"/>
    <mergeCell ref="L54:L55"/>
    <mergeCell ref="B41:C41"/>
    <mergeCell ref="D41:H41"/>
    <mergeCell ref="A39:B39"/>
    <mergeCell ref="B29:C29"/>
    <mergeCell ref="D29:H29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1"/>
  <sheetViews>
    <sheetView workbookViewId="0">
      <selection activeCell="Q21" sqref="Q21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30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85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1">
        <v>5</v>
      </c>
      <c r="C8" s="4">
        <v>21</v>
      </c>
      <c r="D8" s="4">
        <v>3</v>
      </c>
      <c r="E8" s="4">
        <v>10</v>
      </c>
      <c r="F8" s="4">
        <v>10</v>
      </c>
      <c r="G8" s="4">
        <v>0</v>
      </c>
      <c r="H8" s="4"/>
      <c r="I8" s="4"/>
      <c r="J8" s="19">
        <f>SUM(D8:F8)/SUM(D8:G8)</f>
        <v>1</v>
      </c>
      <c r="K8" s="19">
        <f>SUM(D8:E8)/SUM(D8:G8)</f>
        <v>0.56521739130434778</v>
      </c>
      <c r="L8" s="19">
        <f>(D8+E8*0.64+F8*0.36+G8*0.16)/(D8+E8+F8+G8+I8)</f>
        <v>0.56521739130434778</v>
      </c>
      <c r="M8" s="20">
        <f>(D8*5+E8*4+F8*3+G8*2)/SUM(D8:H8)</f>
        <v>3.6956521739130435</v>
      </c>
      <c r="N8" s="15"/>
      <c r="O8" s="4">
        <v>7</v>
      </c>
      <c r="P8" s="4">
        <v>6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42" t="s">
        <v>92</v>
      </c>
      <c r="C9" s="4">
        <v>18</v>
      </c>
      <c r="D9" s="4">
        <v>3</v>
      </c>
      <c r="E9" s="4">
        <v>9</v>
      </c>
      <c r="F9" s="4">
        <v>6</v>
      </c>
      <c r="G9" s="4">
        <v>0</v>
      </c>
      <c r="H9" s="4"/>
      <c r="I9" s="4"/>
      <c r="J9" s="19">
        <f t="shared" ref="J9:J20" si="0">SUM(D9:F9)/SUM(D9:G9)</f>
        <v>1</v>
      </c>
      <c r="K9" s="19">
        <f t="shared" ref="K9:K20" si="1">SUM(D9:E9)/SUM(D9:G9)</f>
        <v>0.66666666666666663</v>
      </c>
      <c r="L9" s="19">
        <f t="shared" ref="L9:L20" si="2">(D9+E9*0.64+F9*0.36+G9*0.16)/(D9+E9+F9+G9+I9)</f>
        <v>0.60666666666666669</v>
      </c>
      <c r="M9" s="20">
        <f t="shared" ref="M9:M20" si="3">(D9*5+E9*4+F9*3+G9*2)/SUM(D9:H9)</f>
        <v>3.8333333333333335</v>
      </c>
      <c r="N9" s="21"/>
      <c r="O9" s="4">
        <v>7</v>
      </c>
      <c r="P9" s="4">
        <v>6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42" t="s">
        <v>88</v>
      </c>
      <c r="C10" s="4">
        <v>19</v>
      </c>
      <c r="D10" s="4">
        <v>3</v>
      </c>
      <c r="E10" s="4">
        <v>9</v>
      </c>
      <c r="F10" s="4">
        <v>7</v>
      </c>
      <c r="G10" s="4">
        <v>0</v>
      </c>
      <c r="H10" s="4"/>
      <c r="I10" s="4"/>
      <c r="J10" s="19">
        <f t="shared" si="0"/>
        <v>1</v>
      </c>
      <c r="K10" s="19">
        <f t="shared" si="1"/>
        <v>0.63157894736842102</v>
      </c>
      <c r="L10" s="19">
        <f t="shared" si="2"/>
        <v>0.5936842105263157</v>
      </c>
      <c r="M10" s="20">
        <f t="shared" si="3"/>
        <v>3.7894736842105261</v>
      </c>
      <c r="N10" s="21"/>
      <c r="O10" s="4">
        <v>7</v>
      </c>
      <c r="P10" s="4">
        <v>7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42" t="s">
        <v>93</v>
      </c>
      <c r="C11" s="4">
        <v>20</v>
      </c>
      <c r="D11" s="4">
        <v>5</v>
      </c>
      <c r="E11" s="4">
        <v>6</v>
      </c>
      <c r="F11" s="4">
        <v>9</v>
      </c>
      <c r="G11" s="4">
        <v>0</v>
      </c>
      <c r="H11" s="4"/>
      <c r="I11" s="4"/>
      <c r="J11" s="19">
        <f t="shared" si="0"/>
        <v>1</v>
      </c>
      <c r="K11" s="19">
        <f t="shared" si="1"/>
        <v>0.55000000000000004</v>
      </c>
      <c r="L11" s="19">
        <f t="shared" si="2"/>
        <v>0.60399999999999998</v>
      </c>
      <c r="M11" s="20">
        <f t="shared" si="3"/>
        <v>3.8</v>
      </c>
      <c r="N11" s="21"/>
      <c r="O11" s="4">
        <v>15</v>
      </c>
      <c r="P11" s="4">
        <v>13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35">
        <v>5</v>
      </c>
      <c r="B12" s="42" t="s">
        <v>94</v>
      </c>
      <c r="C12" s="4">
        <v>19</v>
      </c>
      <c r="D12" s="4">
        <v>2</v>
      </c>
      <c r="E12" s="4">
        <v>7</v>
      </c>
      <c r="F12" s="4">
        <v>9</v>
      </c>
      <c r="G12" s="4">
        <v>0</v>
      </c>
      <c r="H12" s="4"/>
      <c r="I12" s="4"/>
      <c r="J12" s="19">
        <f t="shared" si="0"/>
        <v>1</v>
      </c>
      <c r="K12" s="19">
        <f t="shared" si="1"/>
        <v>0.5</v>
      </c>
      <c r="L12" s="19">
        <f t="shared" si="2"/>
        <v>0.54</v>
      </c>
      <c r="M12" s="20">
        <f t="shared" si="3"/>
        <v>3.6111111111111112</v>
      </c>
      <c r="N12" s="21"/>
      <c r="O12" s="4">
        <v>15</v>
      </c>
      <c r="P12" s="4">
        <v>12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35">
        <v>6</v>
      </c>
      <c r="B13" s="42" t="s">
        <v>100</v>
      </c>
      <c r="C13" s="4">
        <v>19</v>
      </c>
      <c r="D13" s="4">
        <v>5</v>
      </c>
      <c r="E13" s="4">
        <v>5</v>
      </c>
      <c r="F13" s="4">
        <v>9</v>
      </c>
      <c r="G13" s="4">
        <v>0</v>
      </c>
      <c r="H13" s="4"/>
      <c r="I13" s="4"/>
      <c r="J13" s="19">
        <f t="shared" si="0"/>
        <v>1</v>
      </c>
      <c r="K13" s="19">
        <f t="shared" si="1"/>
        <v>0.52631578947368418</v>
      </c>
      <c r="L13" s="19">
        <f t="shared" si="2"/>
        <v>0.6021052631578947</v>
      </c>
      <c r="M13" s="20">
        <f t="shared" si="3"/>
        <v>3.7894736842105261</v>
      </c>
      <c r="N13" s="21"/>
      <c r="O13" s="4">
        <v>15</v>
      </c>
      <c r="P13" s="4">
        <v>13</v>
      </c>
      <c r="Q13" s="4">
        <v>1</v>
      </c>
      <c r="R13" s="4">
        <v>1</v>
      </c>
      <c r="S13" s="4"/>
      <c r="T13" s="4"/>
      <c r="U13" s="4"/>
      <c r="V13" s="4"/>
    </row>
    <row r="14" spans="1:22" x14ac:dyDescent="0.25">
      <c r="A14" s="35">
        <v>7</v>
      </c>
      <c r="B14" s="42" t="s">
        <v>101</v>
      </c>
      <c r="C14" s="4">
        <v>14</v>
      </c>
      <c r="D14" s="4">
        <v>0</v>
      </c>
      <c r="E14" s="4">
        <v>4</v>
      </c>
      <c r="F14" s="4">
        <v>10</v>
      </c>
      <c r="G14" s="4">
        <v>0</v>
      </c>
      <c r="H14" s="4"/>
      <c r="I14" s="4"/>
      <c r="J14" s="19">
        <f t="shared" si="0"/>
        <v>1</v>
      </c>
      <c r="K14" s="19">
        <f t="shared" si="1"/>
        <v>0.2857142857142857</v>
      </c>
      <c r="L14" s="19">
        <f t="shared" si="2"/>
        <v>0.44</v>
      </c>
      <c r="M14" s="20">
        <f t="shared" si="3"/>
        <v>3.2857142857142856</v>
      </c>
      <c r="N14" s="21"/>
      <c r="O14" s="4">
        <v>15</v>
      </c>
      <c r="P14" s="4">
        <v>12</v>
      </c>
      <c r="Q14" s="4">
        <v>1</v>
      </c>
      <c r="R14" s="4">
        <v>1</v>
      </c>
      <c r="S14" s="4"/>
      <c r="T14" s="4"/>
      <c r="U14" s="4"/>
      <c r="V14" s="4"/>
    </row>
    <row r="15" spans="1:22" x14ac:dyDescent="0.25">
      <c r="A15" s="35">
        <v>8</v>
      </c>
      <c r="B15" s="42">
        <v>9</v>
      </c>
      <c r="C15" s="4">
        <v>22</v>
      </c>
      <c r="D15" s="4">
        <v>1</v>
      </c>
      <c r="E15" s="4">
        <v>7</v>
      </c>
      <c r="F15" s="4">
        <v>14</v>
      </c>
      <c r="G15" s="4">
        <v>0</v>
      </c>
      <c r="H15" s="4"/>
      <c r="I15" s="4"/>
      <c r="J15" s="19">
        <f t="shared" si="0"/>
        <v>1</v>
      </c>
      <c r="K15" s="19">
        <f t="shared" si="1"/>
        <v>0.36363636363636365</v>
      </c>
      <c r="L15" s="19">
        <f t="shared" si="2"/>
        <v>0.47818181818181815</v>
      </c>
      <c r="M15" s="20">
        <f t="shared" si="3"/>
        <v>3.4090909090909092</v>
      </c>
      <c r="N15" s="21"/>
      <c r="O15" s="4">
        <v>16</v>
      </c>
      <c r="P15" s="4">
        <v>15</v>
      </c>
      <c r="Q15" s="4">
        <v>1</v>
      </c>
      <c r="R15" s="4">
        <v>1</v>
      </c>
      <c r="S15" s="4"/>
      <c r="T15" s="4"/>
      <c r="U15" s="4"/>
      <c r="V15" s="4"/>
    </row>
    <row r="16" spans="1:22" x14ac:dyDescent="0.25">
      <c r="A16" s="35">
        <v>9</v>
      </c>
      <c r="B16" s="42">
        <v>10</v>
      </c>
      <c r="C16" s="4">
        <v>23</v>
      </c>
      <c r="D16" s="4">
        <v>10</v>
      </c>
      <c r="E16" s="4">
        <v>9</v>
      </c>
      <c r="F16" s="4">
        <v>4</v>
      </c>
      <c r="G16" s="4">
        <v>0</v>
      </c>
      <c r="H16" s="4"/>
      <c r="I16" s="4"/>
      <c r="J16" s="19">
        <f t="shared" si="0"/>
        <v>1</v>
      </c>
      <c r="K16" s="19">
        <f t="shared" si="1"/>
        <v>0.82608695652173914</v>
      </c>
      <c r="L16" s="19">
        <f t="shared" si="2"/>
        <v>0.74782608695652175</v>
      </c>
      <c r="M16" s="20">
        <f t="shared" si="3"/>
        <v>4.2608695652173916</v>
      </c>
      <c r="N16" s="21"/>
      <c r="O16" s="4">
        <v>15</v>
      </c>
      <c r="P16" s="4">
        <v>13</v>
      </c>
      <c r="Q16" s="4">
        <v>1</v>
      </c>
      <c r="R16" s="4">
        <v>1</v>
      </c>
      <c r="S16" s="4"/>
      <c r="T16" s="4"/>
      <c r="U16" s="4"/>
      <c r="V16" s="4"/>
    </row>
    <row r="17" spans="1:22" x14ac:dyDescent="0.25">
      <c r="A17" s="35">
        <v>10</v>
      </c>
      <c r="B17" s="42">
        <v>11</v>
      </c>
      <c r="C17" s="4">
        <v>14</v>
      </c>
      <c r="D17" s="4">
        <v>6</v>
      </c>
      <c r="E17" s="4">
        <v>5</v>
      </c>
      <c r="F17" s="4">
        <v>3</v>
      </c>
      <c r="G17" s="4">
        <v>0</v>
      </c>
      <c r="H17" s="4"/>
      <c r="I17" s="4"/>
      <c r="J17" s="19">
        <f t="shared" si="0"/>
        <v>1</v>
      </c>
      <c r="K17" s="19">
        <f t="shared" si="1"/>
        <v>0.7857142857142857</v>
      </c>
      <c r="L17" s="19">
        <f t="shared" si="2"/>
        <v>0.73428571428571421</v>
      </c>
      <c r="M17" s="20">
        <f t="shared" si="3"/>
        <v>4.2142857142857144</v>
      </c>
      <c r="N17" s="21"/>
      <c r="O17" s="4">
        <v>13</v>
      </c>
      <c r="P17" s="4">
        <v>12</v>
      </c>
      <c r="Q17" s="4">
        <v>1</v>
      </c>
      <c r="R17" s="4">
        <v>1</v>
      </c>
      <c r="S17" s="4"/>
      <c r="T17" s="4"/>
      <c r="U17" s="4"/>
      <c r="V17" s="4"/>
    </row>
    <row r="18" spans="1:22" x14ac:dyDescent="0.25">
      <c r="A18" s="35">
        <v>11</v>
      </c>
      <c r="B18" s="42"/>
      <c r="C18" s="4"/>
      <c r="D18" s="4"/>
      <c r="E18" s="4"/>
      <c r="F18" s="4"/>
      <c r="G18" s="4"/>
      <c r="H18" s="4"/>
      <c r="I18" s="4"/>
      <c r="J18" s="19" t="e">
        <f t="shared" si="0"/>
        <v>#DIV/0!</v>
      </c>
      <c r="K18" s="19" t="e">
        <f t="shared" si="1"/>
        <v>#DIV/0!</v>
      </c>
      <c r="L18" s="19" t="e">
        <f t="shared" si="2"/>
        <v>#DIV/0!</v>
      </c>
      <c r="M18" s="20" t="e">
        <f t="shared" si="3"/>
        <v>#DIV/0!</v>
      </c>
      <c r="N18" s="21"/>
      <c r="O18" s="4"/>
      <c r="P18" s="4"/>
      <c r="Q18" s="4"/>
      <c r="R18" s="4"/>
      <c r="S18" s="4"/>
      <c r="T18" s="4"/>
      <c r="U18" s="4"/>
      <c r="V18" s="4"/>
    </row>
    <row r="19" spans="1:22" x14ac:dyDescent="0.25">
      <c r="A19" s="35">
        <v>12</v>
      </c>
      <c r="B19" s="5"/>
      <c r="C19" s="4"/>
      <c r="D19" s="4"/>
      <c r="E19" s="4"/>
      <c r="F19" s="4"/>
      <c r="G19" s="4"/>
      <c r="H19" s="4"/>
      <c r="I19" s="4"/>
      <c r="J19" s="19" t="e">
        <f t="shared" si="0"/>
        <v>#DIV/0!</v>
      </c>
      <c r="K19" s="19" t="e">
        <f t="shared" si="1"/>
        <v>#DIV/0!</v>
      </c>
      <c r="L19" s="19" t="e">
        <f t="shared" si="2"/>
        <v>#DIV/0!</v>
      </c>
      <c r="M19" s="20" t="e">
        <f t="shared" si="3"/>
        <v>#DIV/0!</v>
      </c>
      <c r="N19" s="21"/>
      <c r="O19" s="4"/>
      <c r="P19" s="4"/>
      <c r="Q19" s="4"/>
      <c r="R19" s="4"/>
      <c r="S19" s="4"/>
      <c r="T19" s="4"/>
      <c r="U19" s="4"/>
      <c r="V19" s="4"/>
    </row>
    <row r="20" spans="1:22" x14ac:dyDescent="0.25">
      <c r="A20" s="73" t="s">
        <v>21</v>
      </c>
      <c r="B20" s="88"/>
      <c r="C20" s="29">
        <f>SUM(C8:C19)</f>
        <v>189</v>
      </c>
      <c r="D20" s="29">
        <f t="shared" ref="D20:I20" si="4">SUM(D8:D19)</f>
        <v>38</v>
      </c>
      <c r="E20" s="29">
        <f t="shared" si="4"/>
        <v>71</v>
      </c>
      <c r="F20" s="29">
        <f t="shared" si="4"/>
        <v>81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30">
        <f t="shared" si="0"/>
        <v>1</v>
      </c>
      <c r="K20" s="30">
        <f t="shared" si="1"/>
        <v>0.5736842105263158</v>
      </c>
      <c r="L20" s="30">
        <f t="shared" si="2"/>
        <v>0.5926315789473684</v>
      </c>
      <c r="M20" s="31">
        <f t="shared" si="3"/>
        <v>3.7736842105263158</v>
      </c>
      <c r="N20" s="21"/>
      <c r="O20" s="14"/>
      <c r="P20" s="14"/>
      <c r="Q20" s="14"/>
      <c r="R20" s="14"/>
      <c r="S20" s="14"/>
      <c r="T20" s="14"/>
      <c r="U20" s="14"/>
      <c r="V20" s="14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</sheetData>
  <mergeCells count="20">
    <mergeCell ref="M6:M7"/>
    <mergeCell ref="O6:V6"/>
    <mergeCell ref="A20:B20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9"/>
  <sheetViews>
    <sheetView workbookViewId="0">
      <selection activeCell="T21" sqref="T21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68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31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87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1" t="s">
        <v>93</v>
      </c>
      <c r="C8" s="4">
        <v>20</v>
      </c>
      <c r="D8" s="4">
        <v>4</v>
      </c>
      <c r="E8" s="4">
        <v>4</v>
      </c>
      <c r="F8" s="4">
        <v>12</v>
      </c>
      <c r="G8" s="4">
        <v>0</v>
      </c>
      <c r="H8" s="4"/>
      <c r="I8" s="4"/>
      <c r="J8" s="19">
        <f>SUM(D8:F8)/SUM(D8:G8)</f>
        <v>1</v>
      </c>
      <c r="K8" s="19">
        <f>SUM(D8:E8)/SUM(D8:G8)</f>
        <v>0.4</v>
      </c>
      <c r="L8" s="19">
        <f>(D8+E8*0.64+F8*0.36+G8*0.16)/(D8+E8+F8+G8+I8)</f>
        <v>0.54400000000000004</v>
      </c>
      <c r="M8" s="20">
        <f>(D8*5+E8*4+F8*3+G8*2)/SUM(D8:H8)</f>
        <v>3.6</v>
      </c>
      <c r="N8" s="15"/>
      <c r="O8" s="4">
        <v>16</v>
      </c>
      <c r="P8" s="4">
        <v>12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42" t="s">
        <v>94</v>
      </c>
      <c r="C9" s="4">
        <v>18</v>
      </c>
      <c r="D9" s="4">
        <v>4</v>
      </c>
      <c r="E9" s="4">
        <v>4</v>
      </c>
      <c r="F9" s="4">
        <v>10</v>
      </c>
      <c r="G9" s="4">
        <v>0</v>
      </c>
      <c r="H9" s="4"/>
      <c r="I9" s="4"/>
      <c r="J9" s="19">
        <f t="shared" ref="J9:J18" si="0">SUM(D9:F9)/SUM(D9:G9)</f>
        <v>1</v>
      </c>
      <c r="K9" s="19">
        <f t="shared" ref="K9:K18" si="1">SUM(D9:E9)/SUM(D9:G9)</f>
        <v>0.44444444444444442</v>
      </c>
      <c r="L9" s="19">
        <f t="shared" ref="L9:L18" si="2">(D9+E9*0.64+F9*0.36+G9*0.16)/(D9+E9+F9+G9+I9)</f>
        <v>0.56444444444444442</v>
      </c>
      <c r="M9" s="20">
        <f t="shared" ref="M9:M18" si="3">(D9*5+E9*4+F9*3+G9*2)/SUM(D9:H9)</f>
        <v>3.6666666666666665</v>
      </c>
      <c r="N9" s="21"/>
      <c r="O9" s="4">
        <v>16</v>
      </c>
      <c r="P9" s="4">
        <v>12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42" t="s">
        <v>100</v>
      </c>
      <c r="C10" s="4">
        <v>19</v>
      </c>
      <c r="D10" s="4">
        <v>7</v>
      </c>
      <c r="E10" s="4">
        <v>3</v>
      </c>
      <c r="F10" s="4">
        <v>9</v>
      </c>
      <c r="G10" s="4">
        <v>0</v>
      </c>
      <c r="H10" s="4"/>
      <c r="I10" s="4"/>
      <c r="J10" s="19">
        <f t="shared" si="0"/>
        <v>1</v>
      </c>
      <c r="K10" s="19">
        <f t="shared" si="1"/>
        <v>0.52631578947368418</v>
      </c>
      <c r="L10" s="19">
        <f t="shared" si="2"/>
        <v>0.64</v>
      </c>
      <c r="M10" s="20">
        <f t="shared" si="3"/>
        <v>3.8947368421052633</v>
      </c>
      <c r="N10" s="21"/>
      <c r="O10" s="4">
        <v>16</v>
      </c>
      <c r="P10" s="4">
        <v>12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42" t="s">
        <v>101</v>
      </c>
      <c r="C11" s="4">
        <v>14</v>
      </c>
      <c r="D11" s="4">
        <v>0</v>
      </c>
      <c r="E11" s="4">
        <v>4</v>
      </c>
      <c r="F11" s="4">
        <v>10</v>
      </c>
      <c r="G11" s="4">
        <v>0</v>
      </c>
      <c r="H11" s="4"/>
      <c r="I11" s="4"/>
      <c r="J11" s="19">
        <f t="shared" si="0"/>
        <v>1</v>
      </c>
      <c r="K11" s="19">
        <f t="shared" si="1"/>
        <v>0.2857142857142857</v>
      </c>
      <c r="L11" s="19">
        <f t="shared" si="2"/>
        <v>0.44</v>
      </c>
      <c r="M11" s="20">
        <f t="shared" si="3"/>
        <v>3.2857142857142856</v>
      </c>
      <c r="N11" s="21"/>
      <c r="O11" s="4">
        <v>16</v>
      </c>
      <c r="P11" s="4">
        <v>12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35">
        <v>5</v>
      </c>
      <c r="B12" s="42">
        <v>9</v>
      </c>
      <c r="C12" s="4">
        <v>22</v>
      </c>
      <c r="D12" s="4">
        <v>4</v>
      </c>
      <c r="E12" s="4">
        <v>4</v>
      </c>
      <c r="F12" s="4">
        <v>14</v>
      </c>
      <c r="G12" s="4">
        <v>0</v>
      </c>
      <c r="H12" s="4"/>
      <c r="I12" s="4"/>
      <c r="J12" s="19">
        <f t="shared" si="0"/>
        <v>1</v>
      </c>
      <c r="K12" s="19">
        <f t="shared" si="1"/>
        <v>0.36363636363636365</v>
      </c>
      <c r="L12" s="19">
        <f t="shared" si="2"/>
        <v>0.52727272727272734</v>
      </c>
      <c r="M12" s="20">
        <f t="shared" si="3"/>
        <v>3.5454545454545454</v>
      </c>
      <c r="N12" s="21"/>
      <c r="O12" s="4">
        <v>24</v>
      </c>
      <c r="P12" s="4">
        <v>18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35">
        <v>6</v>
      </c>
      <c r="B13" s="42">
        <v>10</v>
      </c>
      <c r="C13" s="4">
        <v>23</v>
      </c>
      <c r="D13" s="4">
        <v>12</v>
      </c>
      <c r="E13" s="4">
        <v>8</v>
      </c>
      <c r="F13" s="4">
        <v>3</v>
      </c>
      <c r="G13" s="4">
        <v>0</v>
      </c>
      <c r="H13" s="4"/>
      <c r="I13" s="4"/>
      <c r="J13" s="19">
        <f t="shared" si="0"/>
        <v>1</v>
      </c>
      <c r="K13" s="19">
        <f t="shared" si="1"/>
        <v>0.86956521739130432</v>
      </c>
      <c r="L13" s="19">
        <f t="shared" si="2"/>
        <v>0.79130434782608705</v>
      </c>
      <c r="M13" s="20">
        <f t="shared" si="3"/>
        <v>4.3913043478260869</v>
      </c>
      <c r="N13" s="21"/>
      <c r="O13" s="4">
        <v>16</v>
      </c>
      <c r="P13" s="4">
        <v>12</v>
      </c>
      <c r="Q13" s="4">
        <v>1</v>
      </c>
      <c r="R13" s="4">
        <v>1</v>
      </c>
      <c r="S13" s="4"/>
      <c r="T13" s="4"/>
      <c r="U13" s="4"/>
      <c r="V13" s="4"/>
    </row>
    <row r="14" spans="1:22" x14ac:dyDescent="0.25">
      <c r="A14" s="35">
        <v>7</v>
      </c>
      <c r="B14" s="42">
        <v>11</v>
      </c>
      <c r="C14" s="4">
        <v>14</v>
      </c>
      <c r="D14" s="4">
        <v>5</v>
      </c>
      <c r="E14" s="4">
        <v>6</v>
      </c>
      <c r="F14" s="4">
        <v>3</v>
      </c>
      <c r="G14" s="4">
        <v>0</v>
      </c>
      <c r="H14" s="4"/>
      <c r="I14" s="4"/>
      <c r="J14" s="19">
        <f t="shared" si="0"/>
        <v>1</v>
      </c>
      <c r="K14" s="19">
        <f t="shared" si="1"/>
        <v>0.7857142857142857</v>
      </c>
      <c r="L14" s="19">
        <f t="shared" si="2"/>
        <v>0.70857142857142852</v>
      </c>
      <c r="M14" s="20">
        <f t="shared" si="3"/>
        <v>4.1428571428571432</v>
      </c>
      <c r="N14" s="21"/>
      <c r="O14" s="4">
        <v>16</v>
      </c>
      <c r="P14" s="4">
        <v>12</v>
      </c>
      <c r="Q14" s="4">
        <v>1</v>
      </c>
      <c r="R14" s="4">
        <v>1</v>
      </c>
      <c r="S14" s="4"/>
      <c r="T14" s="4"/>
      <c r="U14" s="4"/>
      <c r="V14" s="4"/>
    </row>
    <row r="15" spans="1:22" x14ac:dyDescent="0.25">
      <c r="A15" s="35">
        <v>8</v>
      </c>
      <c r="B15" s="42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5">
        <v>9</v>
      </c>
      <c r="B16" s="42" t="s">
        <v>98</v>
      </c>
      <c r="C16" s="4">
        <v>14</v>
      </c>
      <c r="D16" s="4">
        <v>7</v>
      </c>
      <c r="E16" s="4">
        <v>4</v>
      </c>
      <c r="F16" s="4">
        <v>3</v>
      </c>
      <c r="G16" s="4">
        <v>0</v>
      </c>
      <c r="H16" s="4"/>
      <c r="I16" s="4"/>
      <c r="J16" s="19">
        <f t="shared" si="0"/>
        <v>1</v>
      </c>
      <c r="K16" s="19">
        <f t="shared" si="1"/>
        <v>0.7857142857142857</v>
      </c>
      <c r="L16" s="19">
        <f t="shared" si="2"/>
        <v>0.76</v>
      </c>
      <c r="M16" s="20">
        <f t="shared" si="3"/>
        <v>4.2857142857142856</v>
      </c>
      <c r="N16" s="21"/>
      <c r="O16" s="4">
        <v>8</v>
      </c>
      <c r="P16" s="4">
        <v>6</v>
      </c>
      <c r="Q16" s="4"/>
      <c r="R16" s="4"/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73" t="s">
        <v>21</v>
      </c>
      <c r="B18" s="88"/>
      <c r="C18" s="29">
        <f t="shared" ref="C18:I18" si="4">SUM(C8:C17)</f>
        <v>144</v>
      </c>
      <c r="D18" s="29">
        <f t="shared" si="4"/>
        <v>43</v>
      </c>
      <c r="E18" s="29">
        <f t="shared" si="4"/>
        <v>37</v>
      </c>
      <c r="F18" s="29">
        <f t="shared" si="4"/>
        <v>64</v>
      </c>
      <c r="G18" s="29">
        <f t="shared" si="4"/>
        <v>0</v>
      </c>
      <c r="H18" s="29">
        <f t="shared" si="4"/>
        <v>0</v>
      </c>
      <c r="I18" s="29">
        <f t="shared" si="4"/>
        <v>0</v>
      </c>
      <c r="J18" s="30">
        <f t="shared" si="0"/>
        <v>1</v>
      </c>
      <c r="K18" s="30">
        <f t="shared" si="1"/>
        <v>0.55555555555555558</v>
      </c>
      <c r="L18" s="30">
        <f t="shared" si="2"/>
        <v>0.62305555555555558</v>
      </c>
      <c r="M18" s="31">
        <f t="shared" si="3"/>
        <v>3.8541666666666665</v>
      </c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</sheetData>
  <mergeCells count="20">
    <mergeCell ref="M6:M7"/>
    <mergeCell ref="O6:V6"/>
    <mergeCell ref="A18:B18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6"/>
  <sheetViews>
    <sheetView workbookViewId="0">
      <selection activeCell="Q19" sqref="Q19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32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86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1" t="s">
        <v>93</v>
      </c>
      <c r="C8" s="4">
        <v>20</v>
      </c>
      <c r="D8" s="4">
        <v>3</v>
      </c>
      <c r="E8" s="4">
        <v>6</v>
      </c>
      <c r="F8" s="4">
        <v>11</v>
      </c>
      <c r="G8" s="4">
        <v>0</v>
      </c>
      <c r="H8" s="4"/>
      <c r="I8" s="4"/>
      <c r="J8" s="19">
        <f>SUM(D8:F8)/SUM(D8:G8)</f>
        <v>1</v>
      </c>
      <c r="K8" s="19">
        <f>SUM(D8:E8)/SUM(D8:G8)</f>
        <v>0.45</v>
      </c>
      <c r="L8" s="19">
        <f>(D8+E8*0.64+F8*0.36+G8*0.16)/(D8+E8+F8+G8+I8)</f>
        <v>0.54</v>
      </c>
      <c r="M8" s="20">
        <f>(D8*5+E8*4+F8*3+G8*2)/SUM(D8:H8)</f>
        <v>3.6</v>
      </c>
      <c r="N8" s="15"/>
      <c r="O8" s="4">
        <v>5</v>
      </c>
      <c r="P8" s="4">
        <v>5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42" t="s">
        <v>94</v>
      </c>
      <c r="C9" s="4">
        <v>19</v>
      </c>
      <c r="D9" s="4">
        <v>6</v>
      </c>
      <c r="E9" s="4">
        <v>4</v>
      </c>
      <c r="F9" s="4">
        <v>8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0.55555555555555558</v>
      </c>
      <c r="L9" s="19">
        <f t="shared" ref="L9:L15" si="2">(D9+E9*0.64+F9*0.36+G9*0.16)/(D9+E9+F9+G9+I9)</f>
        <v>0.63555555555555565</v>
      </c>
      <c r="M9" s="20">
        <f t="shared" ref="M9:M15" si="3">(D9*5+E9*4+F9*3+G9*2)/SUM(D9:H9)</f>
        <v>3.8888888888888888</v>
      </c>
      <c r="N9" s="21"/>
      <c r="O9" s="4">
        <v>5</v>
      </c>
      <c r="P9" s="4">
        <v>5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42" t="s">
        <v>100</v>
      </c>
      <c r="C10" s="4">
        <v>19</v>
      </c>
      <c r="D10" s="4">
        <v>7</v>
      </c>
      <c r="E10" s="4">
        <v>4</v>
      </c>
      <c r="F10" s="4">
        <v>8</v>
      </c>
      <c r="G10" s="4">
        <v>0</v>
      </c>
      <c r="H10" s="4"/>
      <c r="I10" s="4"/>
      <c r="J10" s="19">
        <f t="shared" si="0"/>
        <v>1</v>
      </c>
      <c r="K10" s="19">
        <f t="shared" si="1"/>
        <v>0.57894736842105265</v>
      </c>
      <c r="L10" s="19">
        <f t="shared" si="2"/>
        <v>0.65473684210526317</v>
      </c>
      <c r="M10" s="20">
        <f t="shared" si="3"/>
        <v>3.9473684210526314</v>
      </c>
      <c r="N10" s="21"/>
      <c r="O10" s="4">
        <v>5</v>
      </c>
      <c r="P10" s="4">
        <v>5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42" t="s">
        <v>101</v>
      </c>
      <c r="C11" s="4">
        <v>14</v>
      </c>
      <c r="D11" s="4">
        <v>0</v>
      </c>
      <c r="E11" s="4">
        <v>6</v>
      </c>
      <c r="F11" s="4">
        <v>8</v>
      </c>
      <c r="G11" s="4">
        <v>0</v>
      </c>
      <c r="H11" s="4"/>
      <c r="I11" s="4"/>
      <c r="J11" s="19">
        <f t="shared" si="0"/>
        <v>1</v>
      </c>
      <c r="K11" s="19">
        <f t="shared" si="1"/>
        <v>0.42857142857142855</v>
      </c>
      <c r="L11" s="19">
        <f t="shared" si="2"/>
        <v>0.48</v>
      </c>
      <c r="M11" s="20">
        <f t="shared" si="3"/>
        <v>3.4285714285714284</v>
      </c>
      <c r="N11" s="21"/>
      <c r="O11" s="4">
        <v>5</v>
      </c>
      <c r="P11" s="4">
        <v>5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35">
        <v>5</v>
      </c>
      <c r="B12" s="42">
        <v>9</v>
      </c>
      <c r="C12" s="4">
        <v>22</v>
      </c>
      <c r="D12" s="4">
        <v>1</v>
      </c>
      <c r="E12" s="4">
        <v>10</v>
      </c>
      <c r="F12" s="4">
        <v>11</v>
      </c>
      <c r="G12" s="4">
        <v>0</v>
      </c>
      <c r="H12" s="4"/>
      <c r="I12" s="4"/>
      <c r="J12" s="19">
        <f t="shared" si="0"/>
        <v>1</v>
      </c>
      <c r="K12" s="19">
        <f t="shared" si="1"/>
        <v>0.5</v>
      </c>
      <c r="L12" s="19">
        <f t="shared" si="2"/>
        <v>0.51636363636363636</v>
      </c>
      <c r="M12" s="20">
        <f t="shared" si="3"/>
        <v>3.5454545454545454</v>
      </c>
      <c r="N12" s="21"/>
      <c r="O12" s="4">
        <v>4</v>
      </c>
      <c r="P12" s="4">
        <v>4</v>
      </c>
      <c r="Q12" s="4">
        <v>2</v>
      </c>
      <c r="R12" s="4">
        <v>2</v>
      </c>
      <c r="S12" s="4"/>
      <c r="T12" s="4"/>
      <c r="U12" s="4"/>
      <c r="V12" s="4"/>
    </row>
    <row r="13" spans="1:22" x14ac:dyDescent="0.25">
      <c r="A13" s="35">
        <v>6</v>
      </c>
      <c r="B13" s="42">
        <v>10</v>
      </c>
      <c r="C13" s="4">
        <v>23</v>
      </c>
      <c r="D13" s="4">
        <v>10</v>
      </c>
      <c r="E13" s="4">
        <v>9</v>
      </c>
      <c r="F13" s="4">
        <v>4</v>
      </c>
      <c r="G13" s="4">
        <v>0</v>
      </c>
      <c r="H13" s="4"/>
      <c r="I13" s="4"/>
      <c r="J13" s="19">
        <f t="shared" ref="J13" si="4">SUM(D13:F13)/SUM(D13:G13)</f>
        <v>1</v>
      </c>
      <c r="K13" s="19">
        <f t="shared" ref="K13" si="5">SUM(D13:E13)/SUM(D13:G13)</f>
        <v>0.82608695652173914</v>
      </c>
      <c r="L13" s="19">
        <f t="shared" ref="L13" si="6">(D13+E13*0.64+F13*0.36+G13*0.16)/(D13+E13+F13+G13+I13)</f>
        <v>0.74782608695652175</v>
      </c>
      <c r="M13" s="20">
        <f t="shared" ref="M13" si="7">(D13*5+E13*4+F13*3+G13*2)/SUM(D13:H13)</f>
        <v>4.2608695652173916</v>
      </c>
      <c r="N13" s="21"/>
      <c r="O13" s="4">
        <v>9</v>
      </c>
      <c r="P13" s="4">
        <v>8</v>
      </c>
      <c r="Q13" s="4">
        <v>3</v>
      </c>
      <c r="R13" s="4">
        <v>3</v>
      </c>
      <c r="S13" s="4"/>
      <c r="T13" s="4"/>
      <c r="U13" s="4"/>
      <c r="V13" s="4"/>
    </row>
    <row r="14" spans="1:22" x14ac:dyDescent="0.25">
      <c r="A14" s="35">
        <v>7</v>
      </c>
      <c r="B14" s="42">
        <v>11</v>
      </c>
      <c r="C14" s="4">
        <v>14</v>
      </c>
      <c r="D14" s="4">
        <v>9</v>
      </c>
      <c r="E14" s="4">
        <v>3</v>
      </c>
      <c r="F14" s="4">
        <v>2</v>
      </c>
      <c r="G14" s="4">
        <v>0</v>
      </c>
      <c r="H14" s="4"/>
      <c r="I14" s="4"/>
      <c r="J14" s="19">
        <f t="shared" si="0"/>
        <v>1</v>
      </c>
      <c r="K14" s="19">
        <f t="shared" si="1"/>
        <v>0.8571428571428571</v>
      </c>
      <c r="L14" s="19">
        <f t="shared" si="2"/>
        <v>0.83142857142857152</v>
      </c>
      <c r="M14" s="20">
        <f t="shared" si="3"/>
        <v>4.5</v>
      </c>
      <c r="N14" s="21"/>
      <c r="O14" s="4">
        <v>12</v>
      </c>
      <c r="P14" s="4">
        <v>11</v>
      </c>
      <c r="Q14" s="4">
        <v>3</v>
      </c>
      <c r="R14" s="4">
        <v>3</v>
      </c>
      <c r="S14" s="4"/>
      <c r="T14" s="4"/>
      <c r="U14" s="4"/>
      <c r="V14" s="4"/>
    </row>
    <row r="15" spans="1:22" x14ac:dyDescent="0.25">
      <c r="A15" s="73" t="s">
        <v>21</v>
      </c>
      <c r="B15" s="88"/>
      <c r="C15" s="29">
        <f t="shared" ref="C15:I15" si="8">SUM(C8:C14)</f>
        <v>131</v>
      </c>
      <c r="D15" s="29">
        <f t="shared" si="8"/>
        <v>36</v>
      </c>
      <c r="E15" s="29">
        <f t="shared" si="8"/>
        <v>42</v>
      </c>
      <c r="F15" s="29">
        <f t="shared" si="8"/>
        <v>52</v>
      </c>
      <c r="G15" s="29">
        <f t="shared" si="8"/>
        <v>0</v>
      </c>
      <c r="H15" s="29">
        <f t="shared" si="8"/>
        <v>0</v>
      </c>
      <c r="I15" s="29">
        <f t="shared" si="8"/>
        <v>0</v>
      </c>
      <c r="J15" s="30">
        <f t="shared" si="0"/>
        <v>1</v>
      </c>
      <c r="K15" s="30">
        <f t="shared" si="1"/>
        <v>0.6</v>
      </c>
      <c r="L15" s="30">
        <f t="shared" si="2"/>
        <v>0.62769230769230766</v>
      </c>
      <c r="M15" s="31">
        <f t="shared" si="3"/>
        <v>3.8769230769230769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  <c r="T16" s="10"/>
      <c r="U16" s="10"/>
      <c r="V16" s="10"/>
    </row>
    <row r="17" spans="1:22" x14ac:dyDescent="0.25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  <c r="T17" s="10"/>
      <c r="U17" s="10"/>
      <c r="V17" s="10"/>
    </row>
    <row r="18" spans="1:22" x14ac:dyDescent="0.25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</sheetData>
  <mergeCells count="20">
    <mergeCell ref="M6:M7"/>
    <mergeCell ref="O6:V6"/>
    <mergeCell ref="A15:B15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35"/>
  <sheetViews>
    <sheetView workbookViewId="0">
      <selection activeCell="U11" sqref="U11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33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83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1">
        <v>5</v>
      </c>
      <c r="C8" s="4">
        <v>10</v>
      </c>
      <c r="D8" s="4">
        <v>8</v>
      </c>
      <c r="E8" s="4">
        <v>2</v>
      </c>
      <c r="F8" s="4">
        <v>0</v>
      </c>
      <c r="G8" s="4">
        <v>0</v>
      </c>
      <c r="H8" s="4"/>
      <c r="I8" s="4"/>
      <c r="J8" s="19">
        <f>SUM(D8:F8)/SUM(D8:G8)</f>
        <v>1</v>
      </c>
      <c r="K8" s="19">
        <f>SUM(D8:E8)/SUM(D8:G8)</f>
        <v>1</v>
      </c>
      <c r="L8" s="19">
        <f>(D8+E8*0.64+F8*0.36+G8*0.16)/(D8+E8+F8+G8+I8)</f>
        <v>0.92799999999999994</v>
      </c>
      <c r="M8" s="20">
        <f>(D8*5+E8*4+F8*3+G8*2)/SUM(D8:H8)</f>
        <v>4.8</v>
      </c>
      <c r="N8" s="15"/>
      <c r="O8" s="4">
        <v>16</v>
      </c>
      <c r="P8" s="4">
        <v>12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42" t="s">
        <v>92</v>
      </c>
      <c r="C9" s="4">
        <v>8</v>
      </c>
      <c r="D9" s="4">
        <v>4</v>
      </c>
      <c r="E9" s="4">
        <v>3</v>
      </c>
      <c r="F9" s="4">
        <v>1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0.875</v>
      </c>
      <c r="L9" s="19">
        <f t="shared" ref="L9:L15" si="2">(D9+E9*0.64+F9*0.36+G9*0.16)/(D9+E9+F9+G9+I9)</f>
        <v>0.78500000000000003</v>
      </c>
      <c r="M9" s="20">
        <f t="shared" ref="M9:M15" si="3">(D9*5+E9*4+F9*3+G9*2)/SUM(D9:H9)</f>
        <v>4.375</v>
      </c>
      <c r="N9" s="21"/>
      <c r="O9" s="4">
        <v>16</v>
      </c>
      <c r="P9" s="4">
        <v>12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42" t="s">
        <v>88</v>
      </c>
      <c r="C10" s="4">
        <v>7</v>
      </c>
      <c r="D10" s="4">
        <v>6</v>
      </c>
      <c r="E10" s="4">
        <v>1</v>
      </c>
      <c r="F10" s="4">
        <v>0</v>
      </c>
      <c r="G10" s="4">
        <v>0</v>
      </c>
      <c r="H10" s="4"/>
      <c r="I10" s="4"/>
      <c r="J10" s="19">
        <f t="shared" si="0"/>
        <v>1</v>
      </c>
      <c r="K10" s="19">
        <f t="shared" si="1"/>
        <v>1</v>
      </c>
      <c r="L10" s="19">
        <f t="shared" si="2"/>
        <v>0.94857142857142851</v>
      </c>
      <c r="M10" s="20">
        <f t="shared" si="3"/>
        <v>4.8571428571428568</v>
      </c>
      <c r="N10" s="21"/>
      <c r="O10" s="4">
        <v>16</v>
      </c>
      <c r="P10" s="4">
        <v>12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42" t="s">
        <v>93</v>
      </c>
      <c r="C11" s="4">
        <v>9</v>
      </c>
      <c r="D11" s="4">
        <v>3</v>
      </c>
      <c r="E11" s="4">
        <v>3</v>
      </c>
      <c r="F11" s="4">
        <v>3</v>
      </c>
      <c r="G11" s="4">
        <v>0</v>
      </c>
      <c r="H11" s="4"/>
      <c r="I11" s="4"/>
      <c r="J11" s="19">
        <f t="shared" si="0"/>
        <v>1</v>
      </c>
      <c r="K11" s="19">
        <f t="shared" si="1"/>
        <v>0.66666666666666663</v>
      </c>
      <c r="L11" s="19">
        <f t="shared" si="2"/>
        <v>0.66666666666666663</v>
      </c>
      <c r="M11" s="20">
        <f t="shared" si="3"/>
        <v>4</v>
      </c>
      <c r="N11" s="21"/>
      <c r="O11" s="4">
        <v>16</v>
      </c>
      <c r="P11" s="4">
        <v>12</v>
      </c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42" t="s">
        <v>94</v>
      </c>
      <c r="C12" s="4">
        <v>8</v>
      </c>
      <c r="D12" s="4">
        <v>4</v>
      </c>
      <c r="E12" s="4">
        <v>4</v>
      </c>
      <c r="F12" s="4">
        <v>0</v>
      </c>
      <c r="G12" s="4">
        <v>0</v>
      </c>
      <c r="H12" s="4"/>
      <c r="I12" s="4"/>
      <c r="J12" s="19">
        <f t="shared" si="0"/>
        <v>1</v>
      </c>
      <c r="K12" s="19">
        <f t="shared" si="1"/>
        <v>1</v>
      </c>
      <c r="L12" s="19">
        <f t="shared" si="2"/>
        <v>0.82000000000000006</v>
      </c>
      <c r="M12" s="20">
        <f t="shared" si="3"/>
        <v>4.5</v>
      </c>
      <c r="N12" s="21"/>
      <c r="O12" s="4">
        <v>16</v>
      </c>
      <c r="P12" s="4">
        <v>12</v>
      </c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42" t="s">
        <v>100</v>
      </c>
      <c r="C13" s="4">
        <v>9</v>
      </c>
      <c r="D13" s="4">
        <v>7</v>
      </c>
      <c r="E13" s="4">
        <v>2</v>
      </c>
      <c r="F13" s="4">
        <v>0</v>
      </c>
      <c r="G13" s="4">
        <v>0</v>
      </c>
      <c r="H13" s="4"/>
      <c r="I13" s="4"/>
      <c r="J13" s="19">
        <f t="shared" si="0"/>
        <v>1</v>
      </c>
      <c r="K13" s="19">
        <f t="shared" si="1"/>
        <v>1</v>
      </c>
      <c r="L13" s="19">
        <f t="shared" si="2"/>
        <v>0.91999999999999993</v>
      </c>
      <c r="M13" s="20">
        <f t="shared" si="3"/>
        <v>4.7777777777777777</v>
      </c>
      <c r="N13" s="21"/>
      <c r="O13" s="4">
        <v>8</v>
      </c>
      <c r="P13" s="4">
        <v>6</v>
      </c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42" t="s">
        <v>101</v>
      </c>
      <c r="C14" s="4">
        <v>5</v>
      </c>
      <c r="D14" s="4">
        <v>3</v>
      </c>
      <c r="E14" s="4">
        <v>2</v>
      </c>
      <c r="F14" s="4">
        <v>0</v>
      </c>
      <c r="G14" s="4">
        <v>0</v>
      </c>
      <c r="H14" s="4"/>
      <c r="I14" s="4"/>
      <c r="J14" s="19">
        <f t="shared" si="0"/>
        <v>1</v>
      </c>
      <c r="K14" s="19">
        <f t="shared" si="1"/>
        <v>1</v>
      </c>
      <c r="L14" s="19">
        <f t="shared" si="2"/>
        <v>0.85600000000000009</v>
      </c>
      <c r="M14" s="20">
        <f t="shared" si="3"/>
        <v>4.5999999999999996</v>
      </c>
      <c r="N14" s="21"/>
      <c r="O14" s="4">
        <v>8</v>
      </c>
      <c r="P14" s="4">
        <v>6</v>
      </c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56</v>
      </c>
      <c r="D15" s="6">
        <f t="shared" ref="D15:I15" si="4">SUM(D8:D14)</f>
        <v>35</v>
      </c>
      <c r="E15" s="6">
        <f t="shared" si="4"/>
        <v>17</v>
      </c>
      <c r="F15" s="6">
        <f t="shared" si="4"/>
        <v>4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0.9285714285714286</v>
      </c>
      <c r="L15" s="7">
        <f t="shared" si="2"/>
        <v>0.84499999999999997</v>
      </c>
      <c r="M15" s="22">
        <f t="shared" si="3"/>
        <v>4.5535714285714288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 t="s">
        <v>82</v>
      </c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1">
        <v>5</v>
      </c>
      <c r="C20" s="4">
        <v>13</v>
      </c>
      <c r="D20" s="4">
        <v>5</v>
      </c>
      <c r="E20" s="4">
        <v>5</v>
      </c>
      <c r="F20" s="4">
        <v>2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0.83333333333333337</v>
      </c>
      <c r="L20" s="19">
        <f>(D20+E20*0.64+F20*0.36+G20*0.16)/(D20+E20+F20+G20+I20)</f>
        <v>0.74333333333333329</v>
      </c>
      <c r="M20" s="20">
        <f>(D20*5+E20*4+F20*3+G20*2)/SUM(D20:H20)</f>
        <v>4.25</v>
      </c>
      <c r="N20" s="15"/>
      <c r="O20" s="4">
        <v>16</v>
      </c>
      <c r="P20" s="4">
        <v>12</v>
      </c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42" t="s">
        <v>92</v>
      </c>
      <c r="C21" s="4">
        <v>10</v>
      </c>
      <c r="D21" s="4">
        <v>5</v>
      </c>
      <c r="E21" s="4">
        <v>3</v>
      </c>
      <c r="F21" s="4">
        <v>2</v>
      </c>
      <c r="G21" s="4">
        <v>0</v>
      </c>
      <c r="H21" s="4"/>
      <c r="I21" s="4"/>
      <c r="J21" s="19">
        <f t="shared" ref="J21:J28" si="6">SUM(D21:F21)/SUM(D21:G21)</f>
        <v>1</v>
      </c>
      <c r="K21" s="19">
        <f t="shared" ref="K21:K28" si="7">SUM(D21:E21)/SUM(D21:G21)</f>
        <v>0.8</v>
      </c>
      <c r="L21" s="19">
        <f t="shared" ref="L21:L28" si="8">(D21+E21*0.64+F21*0.36+G21*0.16)/(D21+E21+F21+G21+I21)</f>
        <v>0.76400000000000001</v>
      </c>
      <c r="M21" s="20">
        <f t="shared" ref="M21:M28" si="9">(D21*5+E21*4+F21*3+G21*2)/SUM(D21:H21)</f>
        <v>4.3</v>
      </c>
      <c r="N21" s="21"/>
      <c r="O21" s="4">
        <v>16</v>
      </c>
      <c r="P21" s="4">
        <v>12</v>
      </c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42" t="s">
        <v>88</v>
      </c>
      <c r="C22" s="4">
        <v>12</v>
      </c>
      <c r="D22" s="4">
        <v>6</v>
      </c>
      <c r="E22" s="4">
        <v>3</v>
      </c>
      <c r="F22" s="4">
        <v>3</v>
      </c>
      <c r="G22" s="4">
        <v>0</v>
      </c>
      <c r="H22" s="4"/>
      <c r="I22" s="4"/>
      <c r="J22" s="19">
        <f t="shared" si="6"/>
        <v>1</v>
      </c>
      <c r="K22" s="19">
        <f t="shared" si="7"/>
        <v>0.75</v>
      </c>
      <c r="L22" s="19">
        <f t="shared" si="8"/>
        <v>0.75</v>
      </c>
      <c r="M22" s="20">
        <f t="shared" si="9"/>
        <v>4.25</v>
      </c>
      <c r="N22" s="21"/>
      <c r="O22" s="4">
        <v>16</v>
      </c>
      <c r="P22" s="4">
        <v>12</v>
      </c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42" t="s">
        <v>93</v>
      </c>
      <c r="C23" s="4">
        <v>11</v>
      </c>
      <c r="D23" s="4">
        <v>7</v>
      </c>
      <c r="E23" s="4">
        <v>2</v>
      </c>
      <c r="F23" s="4">
        <v>2</v>
      </c>
      <c r="G23" s="4">
        <v>0</v>
      </c>
      <c r="H23" s="4"/>
      <c r="I23" s="4"/>
      <c r="J23" s="19">
        <f t="shared" si="6"/>
        <v>1</v>
      </c>
      <c r="K23" s="19">
        <f t="shared" si="7"/>
        <v>0.81818181818181823</v>
      </c>
      <c r="L23" s="19">
        <f t="shared" si="8"/>
        <v>0.81818181818181823</v>
      </c>
      <c r="M23" s="20">
        <f t="shared" si="9"/>
        <v>4.4545454545454541</v>
      </c>
      <c r="N23" s="21"/>
      <c r="O23" s="4">
        <v>16</v>
      </c>
      <c r="P23" s="4">
        <v>12</v>
      </c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42" t="s">
        <v>94</v>
      </c>
      <c r="C24" s="4">
        <v>10</v>
      </c>
      <c r="D24" s="4">
        <v>5</v>
      </c>
      <c r="E24" s="4">
        <v>2</v>
      </c>
      <c r="F24" s="4">
        <v>2</v>
      </c>
      <c r="G24" s="4">
        <v>0</v>
      </c>
      <c r="H24" s="4"/>
      <c r="I24" s="4"/>
      <c r="J24" s="19">
        <f t="shared" si="6"/>
        <v>1</v>
      </c>
      <c r="K24" s="19">
        <f t="shared" si="7"/>
        <v>0.77777777777777779</v>
      </c>
      <c r="L24" s="19">
        <f t="shared" si="8"/>
        <v>0.77777777777777779</v>
      </c>
      <c r="M24" s="20">
        <f t="shared" si="9"/>
        <v>4.333333333333333</v>
      </c>
      <c r="N24" s="21"/>
      <c r="O24" s="4">
        <v>16</v>
      </c>
      <c r="P24" s="4">
        <v>12</v>
      </c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42" t="s">
        <v>100</v>
      </c>
      <c r="C25" s="4">
        <v>10</v>
      </c>
      <c r="D25" s="4">
        <v>6</v>
      </c>
      <c r="E25" s="4">
        <v>2</v>
      </c>
      <c r="F25" s="4">
        <v>2</v>
      </c>
      <c r="G25" s="4">
        <v>0</v>
      </c>
      <c r="H25" s="4"/>
      <c r="I25" s="4"/>
      <c r="J25" s="19">
        <f t="shared" si="6"/>
        <v>1</v>
      </c>
      <c r="K25" s="19">
        <f t="shared" si="7"/>
        <v>0.8</v>
      </c>
      <c r="L25" s="19">
        <f t="shared" si="8"/>
        <v>0.8</v>
      </c>
      <c r="M25" s="20">
        <f t="shared" si="9"/>
        <v>4.4000000000000004</v>
      </c>
      <c r="N25" s="21"/>
      <c r="O25" s="4">
        <v>8</v>
      </c>
      <c r="P25" s="4">
        <v>6</v>
      </c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42" t="s">
        <v>101</v>
      </c>
      <c r="C26" s="4">
        <v>9</v>
      </c>
      <c r="D26" s="4">
        <v>1</v>
      </c>
      <c r="E26" s="4">
        <v>3</v>
      </c>
      <c r="F26" s="4">
        <v>5</v>
      </c>
      <c r="G26" s="4">
        <v>0</v>
      </c>
      <c r="H26" s="4"/>
      <c r="I26" s="4"/>
      <c r="J26" s="19">
        <f t="shared" si="6"/>
        <v>1</v>
      </c>
      <c r="K26" s="19">
        <f t="shared" si="7"/>
        <v>0.44444444444444442</v>
      </c>
      <c r="L26" s="19">
        <f t="shared" si="8"/>
        <v>0.52444444444444438</v>
      </c>
      <c r="M26" s="20">
        <f t="shared" si="9"/>
        <v>3.5555555555555554</v>
      </c>
      <c r="N26" s="21"/>
      <c r="O26" s="4">
        <v>8</v>
      </c>
      <c r="P26" s="4">
        <v>6</v>
      </c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75</v>
      </c>
      <c r="D27" s="6">
        <f t="shared" ref="D27:I27" si="10">SUM(D20:D26)</f>
        <v>35</v>
      </c>
      <c r="E27" s="6">
        <f t="shared" si="10"/>
        <v>20</v>
      </c>
      <c r="F27" s="6">
        <f t="shared" si="10"/>
        <v>18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0.75342465753424659</v>
      </c>
      <c r="L27" s="7">
        <f t="shared" si="8"/>
        <v>0.7435616438356164</v>
      </c>
      <c r="M27" s="22">
        <f t="shared" si="9"/>
        <v>4.2328767123287667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ht="15.75" x14ac:dyDescent="0.25">
      <c r="A28" s="86" t="s">
        <v>18</v>
      </c>
      <c r="B28" s="87"/>
      <c r="C28" s="32">
        <f>SUM(C15,C27)</f>
        <v>131</v>
      </c>
      <c r="D28" s="32">
        <f t="shared" ref="D28:I28" si="11">SUM(D15,D27)</f>
        <v>70</v>
      </c>
      <c r="E28" s="32">
        <f t="shared" si="11"/>
        <v>37</v>
      </c>
      <c r="F28" s="32">
        <f t="shared" si="11"/>
        <v>22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26">
        <f t="shared" si="6"/>
        <v>1</v>
      </c>
      <c r="K28" s="26">
        <f t="shared" si="7"/>
        <v>0.8294573643410853</v>
      </c>
      <c r="L28" s="26">
        <f t="shared" si="8"/>
        <v>0.78759689922480625</v>
      </c>
      <c r="M28" s="27">
        <f t="shared" si="9"/>
        <v>4.3720930232558137</v>
      </c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0"/>
      <c r="S35" s="10"/>
      <c r="T35" s="10"/>
      <c r="U35" s="10"/>
      <c r="V35" s="10"/>
    </row>
  </sheetData>
  <mergeCells count="35">
    <mergeCell ref="O18:V18"/>
    <mergeCell ref="A27:B27"/>
    <mergeCell ref="A28:B28"/>
    <mergeCell ref="I18:I19"/>
    <mergeCell ref="J18:J19"/>
    <mergeCell ref="K18:K19"/>
    <mergeCell ref="L18:L19"/>
    <mergeCell ref="M18:M19"/>
    <mergeCell ref="B17:C17"/>
    <mergeCell ref="D17:H17"/>
    <mergeCell ref="A18:A19"/>
    <mergeCell ref="B18:B19"/>
    <mergeCell ref="C18:C19"/>
    <mergeCell ref="D18:G18"/>
    <mergeCell ref="H18:H19"/>
    <mergeCell ref="O6:V6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A15:B15"/>
    <mergeCell ref="B1:E1"/>
    <mergeCell ref="F1:K1"/>
    <mergeCell ref="L1:M1"/>
    <mergeCell ref="B3:C3"/>
    <mergeCell ref="D3:I3"/>
    <mergeCell ref="M6:M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91"/>
  <sheetViews>
    <sheetView topLeftCell="A19" zoomScaleNormal="100" workbookViewId="0">
      <selection activeCell="V9" sqref="V9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22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69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103</v>
      </c>
      <c r="R7" s="3" t="s">
        <v>8</v>
      </c>
      <c r="S7" s="3" t="s">
        <v>104</v>
      </c>
      <c r="T7" s="3" t="s">
        <v>8</v>
      </c>
      <c r="U7" s="3" t="s">
        <v>105</v>
      </c>
      <c r="V7" s="3" t="s">
        <v>8</v>
      </c>
    </row>
    <row r="8" spans="1:22" x14ac:dyDescent="0.25">
      <c r="A8" s="16">
        <v>1</v>
      </c>
      <c r="B8" s="41">
        <v>5</v>
      </c>
      <c r="C8" s="4">
        <v>22</v>
      </c>
      <c r="D8" s="4">
        <v>3</v>
      </c>
      <c r="E8" s="4">
        <v>9</v>
      </c>
      <c r="F8" s="4">
        <v>10</v>
      </c>
      <c r="G8" s="4">
        <v>0</v>
      </c>
      <c r="H8" s="4"/>
      <c r="I8" s="4"/>
      <c r="J8" s="19">
        <f>SUM(D8:F8)/SUM(D8:G8)</f>
        <v>1</v>
      </c>
      <c r="K8" s="19">
        <f>SUM(D8:E8)/SUM(D8:G8)</f>
        <v>0.54545454545454541</v>
      </c>
      <c r="L8" s="19">
        <f>(D8+E8*0.64+F8*0.36+G8*0.16)/(D8+E8+F8+G8+I8)</f>
        <v>0.56181818181818177</v>
      </c>
      <c r="M8" s="20">
        <f>(D8*5+E8*4+F8*3+G8*2)/SUM(D8:H8)</f>
        <v>3.6818181818181817</v>
      </c>
      <c r="N8" s="15"/>
      <c r="O8" s="4">
        <v>28</v>
      </c>
      <c r="P8" s="4">
        <v>24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</row>
    <row r="9" spans="1:22" x14ac:dyDescent="0.25">
      <c r="A9" s="16">
        <v>2</v>
      </c>
      <c r="B9" s="42" t="s">
        <v>94</v>
      </c>
      <c r="C9" s="4">
        <v>18</v>
      </c>
      <c r="D9" s="4">
        <v>5</v>
      </c>
      <c r="E9" s="4">
        <v>6</v>
      </c>
      <c r="F9" s="4">
        <v>7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0.61111111111111116</v>
      </c>
      <c r="L9" s="19">
        <f t="shared" ref="L9:L15" si="2">(D9+E9*0.64+F9*0.36+G9*0.16)/(D9+E9+F9+G9+I9)</f>
        <v>0.63111111111111107</v>
      </c>
      <c r="M9" s="20">
        <f t="shared" ref="M9:M15" si="3">(D9*5+E9*4+F9*3+G9*2)/SUM(D9:H9)</f>
        <v>3.8888888888888888</v>
      </c>
      <c r="N9" s="21"/>
      <c r="O9" s="4">
        <v>16</v>
      </c>
      <c r="P9" s="4">
        <v>14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</row>
    <row r="10" spans="1:22" x14ac:dyDescent="0.25">
      <c r="A10" s="16">
        <v>3</v>
      </c>
      <c r="B10" s="42" t="s">
        <v>101</v>
      </c>
      <c r="C10" s="4">
        <v>14</v>
      </c>
      <c r="D10" s="4">
        <v>0</v>
      </c>
      <c r="E10" s="4">
        <v>5</v>
      </c>
      <c r="F10" s="4">
        <v>9</v>
      </c>
      <c r="G10" s="4">
        <v>0</v>
      </c>
      <c r="H10" s="4"/>
      <c r="I10" s="4"/>
      <c r="J10" s="19">
        <f t="shared" si="0"/>
        <v>1</v>
      </c>
      <c r="K10" s="19">
        <f t="shared" si="1"/>
        <v>0.35714285714285715</v>
      </c>
      <c r="L10" s="19">
        <f t="shared" si="2"/>
        <v>0.45999999999999996</v>
      </c>
      <c r="M10" s="20">
        <f t="shared" si="3"/>
        <v>3.3571428571428572</v>
      </c>
      <c r="N10" s="21"/>
      <c r="O10" s="4">
        <v>18</v>
      </c>
      <c r="P10" s="4">
        <v>10</v>
      </c>
      <c r="Q10" s="4">
        <v>0</v>
      </c>
      <c r="R10" s="4">
        <v>0</v>
      </c>
      <c r="S10" s="4">
        <v>0</v>
      </c>
      <c r="T10" s="4">
        <v>0</v>
      </c>
      <c r="U10" s="4">
        <v>2</v>
      </c>
      <c r="V10" s="4">
        <v>2</v>
      </c>
    </row>
    <row r="11" spans="1:22" x14ac:dyDescent="0.25">
      <c r="A11" s="16">
        <v>4</v>
      </c>
      <c r="B11" s="42">
        <v>10</v>
      </c>
      <c r="C11" s="4">
        <v>23</v>
      </c>
      <c r="D11" s="4">
        <v>12</v>
      </c>
      <c r="E11" s="4">
        <v>6</v>
      </c>
      <c r="F11" s="4">
        <v>5</v>
      </c>
      <c r="G11" s="4">
        <v>0</v>
      </c>
      <c r="H11" s="4"/>
      <c r="I11" s="4"/>
      <c r="J11" s="19">
        <f t="shared" si="0"/>
        <v>1</v>
      </c>
      <c r="K11" s="19">
        <f t="shared" si="1"/>
        <v>0.78260869565217395</v>
      </c>
      <c r="L11" s="19">
        <f t="shared" si="2"/>
        <v>0.76695652173913043</v>
      </c>
      <c r="M11" s="20">
        <f t="shared" si="3"/>
        <v>4.3043478260869561</v>
      </c>
      <c r="N11" s="21"/>
      <c r="O11" s="4">
        <v>20</v>
      </c>
      <c r="P11" s="4">
        <v>14</v>
      </c>
      <c r="Q11" s="4">
        <v>0</v>
      </c>
      <c r="R11" s="4">
        <v>0</v>
      </c>
      <c r="S11" s="4">
        <v>0</v>
      </c>
      <c r="T11" s="4">
        <v>0</v>
      </c>
      <c r="U11" s="4">
        <v>4</v>
      </c>
      <c r="V11" s="4">
        <v>4</v>
      </c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77</v>
      </c>
      <c r="D15" s="6">
        <f t="shared" ref="D15:I15" si="4">SUM(D8:D14)</f>
        <v>20</v>
      </c>
      <c r="E15" s="6">
        <f t="shared" si="4"/>
        <v>26</v>
      </c>
      <c r="F15" s="6">
        <f t="shared" si="4"/>
        <v>31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0.59740259740259738</v>
      </c>
      <c r="L15" s="7">
        <f t="shared" si="2"/>
        <v>0.62077922077922076</v>
      </c>
      <c r="M15" s="22">
        <f t="shared" si="3"/>
        <v>3.8571428571428572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 t="s">
        <v>71</v>
      </c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Д</v>
      </c>
      <c r="R19" s="18" t="str">
        <f t="shared" si="5"/>
        <v>дано</v>
      </c>
      <c r="S19" s="18" t="str">
        <f t="shared" si="5"/>
        <v>И</v>
      </c>
      <c r="T19" s="18" t="str">
        <f t="shared" si="5"/>
        <v>дано</v>
      </c>
      <c r="U19" s="18" t="str">
        <f t="shared" si="5"/>
        <v>С</v>
      </c>
      <c r="V19" s="18" t="str">
        <f t="shared" si="5"/>
        <v>дано</v>
      </c>
    </row>
    <row r="20" spans="1:22" x14ac:dyDescent="0.25">
      <c r="A20" s="16">
        <v>1</v>
      </c>
      <c r="B20" s="4" t="s">
        <v>92</v>
      </c>
      <c r="C20" s="4">
        <v>18</v>
      </c>
      <c r="D20" s="4">
        <v>3</v>
      </c>
      <c r="E20" s="4">
        <v>6</v>
      </c>
      <c r="F20" s="4">
        <v>9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</v>
      </c>
      <c r="L20" s="19">
        <f>(D20+E20*0.64+F20*0.36+G20*0.16)/(D20+E20+F20+G20+I20)</f>
        <v>0.56000000000000005</v>
      </c>
      <c r="M20" s="20">
        <f>(D20*5+E20*4+F20*3+G20*2)/SUM(D20:H20)</f>
        <v>3.6666666666666665</v>
      </c>
      <c r="N20" s="15"/>
      <c r="O20" s="4">
        <v>19</v>
      </c>
      <c r="P20" s="4">
        <v>19</v>
      </c>
      <c r="Q20" s="4">
        <v>0</v>
      </c>
      <c r="R20" s="4">
        <v>0</v>
      </c>
      <c r="S20" s="4">
        <v>0</v>
      </c>
      <c r="T20" s="4">
        <v>0</v>
      </c>
      <c r="U20" s="4">
        <v>2</v>
      </c>
      <c r="V20" s="4">
        <v>2</v>
      </c>
    </row>
    <row r="21" spans="1:22" x14ac:dyDescent="0.25">
      <c r="A21" s="16">
        <v>2</v>
      </c>
      <c r="B21" s="5" t="s">
        <v>88</v>
      </c>
      <c r="C21" s="4">
        <v>19</v>
      </c>
      <c r="D21" s="4">
        <v>4</v>
      </c>
      <c r="E21" s="4">
        <v>8</v>
      </c>
      <c r="F21" s="4">
        <v>7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0.63157894736842102</v>
      </c>
      <c r="L21" s="19">
        <f t="shared" ref="L21:L27" si="8">(D21+E21*0.64+F21*0.36+G21*0.16)/(D21+E21+F21+G21+I21)</f>
        <v>0.61263157894736842</v>
      </c>
      <c r="M21" s="20">
        <f t="shared" ref="M21:M27" si="9">(D21*5+E21*4+F21*3+G21*2)/SUM(D21:H21)</f>
        <v>3.8421052631578947</v>
      </c>
      <c r="N21" s="21"/>
      <c r="O21" s="4">
        <v>19</v>
      </c>
      <c r="P21" s="4">
        <v>19</v>
      </c>
      <c r="Q21" s="4">
        <v>0</v>
      </c>
      <c r="R21" s="4">
        <v>0</v>
      </c>
      <c r="S21" s="4">
        <v>0</v>
      </c>
      <c r="T21" s="4">
        <v>0</v>
      </c>
      <c r="U21" s="4">
        <v>2</v>
      </c>
      <c r="V21" s="4">
        <v>2</v>
      </c>
    </row>
    <row r="22" spans="1:22" x14ac:dyDescent="0.25">
      <c r="A22" s="16">
        <v>3</v>
      </c>
      <c r="B22" s="5" t="s">
        <v>100</v>
      </c>
      <c r="C22" s="4">
        <v>19</v>
      </c>
      <c r="D22" s="4">
        <v>7</v>
      </c>
      <c r="E22" s="4">
        <v>4</v>
      </c>
      <c r="F22" s="4">
        <v>8</v>
      </c>
      <c r="G22" s="4">
        <v>0</v>
      </c>
      <c r="H22" s="4"/>
      <c r="I22" s="4"/>
      <c r="J22" s="19">
        <f t="shared" si="6"/>
        <v>1</v>
      </c>
      <c r="K22" s="19">
        <f t="shared" si="7"/>
        <v>0.57894736842105265</v>
      </c>
      <c r="L22" s="19">
        <f t="shared" si="8"/>
        <v>0.65473684210526317</v>
      </c>
      <c r="M22" s="20">
        <f t="shared" si="9"/>
        <v>3.9473684210526314</v>
      </c>
      <c r="N22" s="21"/>
      <c r="O22" s="4">
        <v>12</v>
      </c>
      <c r="P22" s="4">
        <v>12</v>
      </c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>
        <v>1</v>
      </c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56</v>
      </c>
      <c r="D27" s="6">
        <f t="shared" ref="D27" si="10">SUM(D20:D26)</f>
        <v>14</v>
      </c>
      <c r="E27" s="6">
        <f t="shared" ref="E27" si="11">SUM(E20:E26)</f>
        <v>18</v>
      </c>
      <c r="F27" s="6">
        <f t="shared" ref="F27" si="12">SUM(F20:F26)</f>
        <v>24</v>
      </c>
      <c r="G27" s="6">
        <f t="shared" ref="G27" si="13">SUM(G20:G26)</f>
        <v>0</v>
      </c>
      <c r="H27" s="6">
        <f t="shared" ref="H27" si="14">SUM(H20:H26)</f>
        <v>0</v>
      </c>
      <c r="I27" s="6">
        <f t="shared" ref="I27" si="15">SUM(I20:I26)</f>
        <v>0</v>
      </c>
      <c r="J27" s="9">
        <f t="shared" si="6"/>
        <v>1</v>
      </c>
      <c r="K27" s="8">
        <f t="shared" si="7"/>
        <v>0.5714285714285714</v>
      </c>
      <c r="L27" s="7">
        <f t="shared" si="8"/>
        <v>0.61</v>
      </c>
      <c r="M27" s="22">
        <f t="shared" si="9"/>
        <v>3.8214285714285716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 t="s">
        <v>78</v>
      </c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6">O19</f>
        <v>план</v>
      </c>
      <c r="P31" s="18" t="str">
        <f t="shared" si="16"/>
        <v>дано</v>
      </c>
      <c r="Q31" s="18" t="str">
        <f t="shared" si="16"/>
        <v>Д</v>
      </c>
      <c r="R31" s="18" t="str">
        <f t="shared" si="16"/>
        <v>дано</v>
      </c>
      <c r="S31" s="18" t="str">
        <f t="shared" si="16"/>
        <v>И</v>
      </c>
      <c r="T31" s="18" t="str">
        <f t="shared" si="16"/>
        <v>дано</v>
      </c>
      <c r="U31" s="18" t="str">
        <f t="shared" si="16"/>
        <v>С</v>
      </c>
      <c r="V31" s="18" t="str">
        <f t="shared" si="16"/>
        <v>дано</v>
      </c>
    </row>
    <row r="32" spans="1:22" x14ac:dyDescent="0.25">
      <c r="A32" s="16">
        <v>1</v>
      </c>
      <c r="B32" s="5" t="s">
        <v>93</v>
      </c>
      <c r="C32" s="4">
        <v>20</v>
      </c>
      <c r="D32" s="4">
        <v>5</v>
      </c>
      <c r="E32" s="4">
        <v>7</v>
      </c>
      <c r="F32" s="4">
        <v>8</v>
      </c>
      <c r="G32" s="4">
        <v>0</v>
      </c>
      <c r="H32" s="4"/>
      <c r="I32" s="4"/>
      <c r="J32" s="19">
        <f>SUM(D32:F32)/SUM(D32:G32)</f>
        <v>1</v>
      </c>
      <c r="K32" s="19">
        <f>SUM(D32:E32)/SUM(D32:G32)</f>
        <v>0.6</v>
      </c>
      <c r="L32" s="19">
        <f>(D32+E32*0.64+F32*0.36+G32*0.16)/(D32+E32+F32+G32+I32)</f>
        <v>0.61799999999999999</v>
      </c>
      <c r="M32" s="20">
        <f>(D32*5+E32*4+F32*3+G32*2)/SUM(D32:H32)</f>
        <v>3.85</v>
      </c>
      <c r="N32" s="15"/>
      <c r="O32" s="4">
        <v>16</v>
      </c>
      <c r="P32" s="4">
        <v>12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</row>
    <row r="33" spans="1:22" x14ac:dyDescent="0.25">
      <c r="A33" s="16">
        <v>2</v>
      </c>
      <c r="B33" s="5">
        <v>9</v>
      </c>
      <c r="C33" s="4">
        <v>22</v>
      </c>
      <c r="D33" s="4">
        <v>2</v>
      </c>
      <c r="E33" s="4">
        <v>8</v>
      </c>
      <c r="F33" s="4">
        <v>12</v>
      </c>
      <c r="G33" s="4">
        <v>0</v>
      </c>
      <c r="H33" s="4"/>
      <c r="I33" s="4"/>
      <c r="J33" s="19">
        <f t="shared" ref="J33:J39" si="17">SUM(D33:F33)/SUM(D33:G33)</f>
        <v>1</v>
      </c>
      <c r="K33" s="19">
        <f t="shared" ref="K33:K39" si="18">SUM(D33:E33)/SUM(D33:G33)</f>
        <v>0.45454545454545453</v>
      </c>
      <c r="L33" s="19">
        <f t="shared" ref="L33:L39" si="19">(D33+E33*0.64+F33*0.36+G33*0.16)/(D33+E33+F33+G33+I33)</f>
        <v>0.52</v>
      </c>
      <c r="M33" s="20">
        <f t="shared" ref="M33:M39" si="20">(D33*5+E33*4+F33*3+G33*2)/SUM(D33:H33)</f>
        <v>3.5454545454545454</v>
      </c>
      <c r="N33" s="21"/>
      <c r="O33" s="4">
        <v>24</v>
      </c>
      <c r="P33" s="4">
        <v>18</v>
      </c>
      <c r="Q33" s="4">
        <v>0</v>
      </c>
      <c r="R33" s="4">
        <v>0</v>
      </c>
      <c r="S33" s="4">
        <v>0</v>
      </c>
      <c r="T33" s="4">
        <v>0</v>
      </c>
      <c r="U33" s="4">
        <v>3</v>
      </c>
      <c r="V33" s="4">
        <v>3</v>
      </c>
    </row>
    <row r="34" spans="1:22" x14ac:dyDescent="0.25">
      <c r="A34" s="16">
        <v>3</v>
      </c>
      <c r="B34" s="5">
        <v>11</v>
      </c>
      <c r="C34" s="4">
        <v>14</v>
      </c>
      <c r="D34" s="4">
        <v>5</v>
      </c>
      <c r="E34" s="4">
        <v>6</v>
      </c>
      <c r="F34" s="4">
        <v>3</v>
      </c>
      <c r="G34" s="4">
        <v>0</v>
      </c>
      <c r="H34" s="4"/>
      <c r="I34" s="4"/>
      <c r="J34" s="19">
        <f t="shared" si="17"/>
        <v>1</v>
      </c>
      <c r="K34" s="19">
        <f t="shared" si="18"/>
        <v>0.7857142857142857</v>
      </c>
      <c r="L34" s="19">
        <f t="shared" si="19"/>
        <v>0.70857142857142852</v>
      </c>
      <c r="M34" s="20">
        <f t="shared" si="20"/>
        <v>4.1428571428571432</v>
      </c>
      <c r="N34" s="21"/>
      <c r="O34" s="4">
        <v>48</v>
      </c>
      <c r="P34" s="4">
        <v>42</v>
      </c>
      <c r="Q34" s="4">
        <v>0</v>
      </c>
      <c r="R34" s="4">
        <v>0</v>
      </c>
      <c r="S34" s="4">
        <v>0</v>
      </c>
      <c r="T34" s="4">
        <v>0</v>
      </c>
      <c r="U34" s="4">
        <v>2</v>
      </c>
      <c r="V34" s="4">
        <v>2</v>
      </c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7"/>
        <v>#DIV/0!</v>
      </c>
      <c r="K35" s="19" t="e">
        <f t="shared" si="18"/>
        <v>#DIV/0!</v>
      </c>
      <c r="L35" s="19" t="e">
        <f t="shared" si="19"/>
        <v>#DIV/0!</v>
      </c>
      <c r="M35" s="20" t="e">
        <f t="shared" si="20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7"/>
        <v>#DIV/0!</v>
      </c>
      <c r="K36" s="19" t="e">
        <f t="shared" si="18"/>
        <v>#DIV/0!</v>
      </c>
      <c r="L36" s="19" t="e">
        <f t="shared" si="19"/>
        <v>#DIV/0!</v>
      </c>
      <c r="M36" s="20" t="e">
        <f t="shared" si="20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7"/>
        <v>#DIV/0!</v>
      </c>
      <c r="K37" s="19" t="e">
        <f t="shared" si="18"/>
        <v>#DIV/0!</v>
      </c>
      <c r="L37" s="19" t="e">
        <f t="shared" si="19"/>
        <v>#DIV/0!</v>
      </c>
      <c r="M37" s="20" t="e">
        <f t="shared" si="20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7"/>
        <v>#DIV/0!</v>
      </c>
      <c r="K38" s="19" t="e">
        <f t="shared" si="18"/>
        <v>#DIV/0!</v>
      </c>
      <c r="L38" s="19" t="e">
        <f t="shared" si="19"/>
        <v>#DIV/0!</v>
      </c>
      <c r="M38" s="20" t="e">
        <f t="shared" si="20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56</v>
      </c>
      <c r="D39" s="6">
        <f t="shared" ref="D39" si="21">SUM(D32:D38)</f>
        <v>12</v>
      </c>
      <c r="E39" s="6">
        <f t="shared" ref="E39" si="22">SUM(E32:E38)</f>
        <v>21</v>
      </c>
      <c r="F39" s="6">
        <f t="shared" ref="F39" si="23">SUM(F32:F38)</f>
        <v>23</v>
      </c>
      <c r="G39" s="6">
        <f t="shared" ref="G39" si="24">SUM(G32:G38)</f>
        <v>0</v>
      </c>
      <c r="H39" s="6">
        <f t="shared" ref="H39" si="25">SUM(H32:H38)</f>
        <v>0</v>
      </c>
      <c r="I39" s="6">
        <f t="shared" ref="I39" si="26">SUM(I32:I38)</f>
        <v>0</v>
      </c>
      <c r="J39" s="9">
        <f t="shared" si="17"/>
        <v>1</v>
      </c>
      <c r="K39" s="8">
        <f t="shared" si="18"/>
        <v>0.5892857142857143</v>
      </c>
      <c r="L39" s="7">
        <f t="shared" si="19"/>
        <v>0.60214285714285709</v>
      </c>
      <c r="M39" s="22">
        <f t="shared" si="20"/>
        <v>3.8035714285714284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6">
        <v>4</v>
      </c>
      <c r="B41" s="58" t="s">
        <v>13</v>
      </c>
      <c r="C41" s="59"/>
      <c r="D41" s="60"/>
      <c r="E41" s="61"/>
      <c r="F41" s="61"/>
      <c r="G41" s="61"/>
      <c r="H41" s="62"/>
      <c r="I41" s="10"/>
      <c r="J41" s="10"/>
      <c r="K41" s="10"/>
      <c r="L41" s="10"/>
      <c r="M41" s="10"/>
      <c r="N41" s="12"/>
      <c r="O41" s="63"/>
      <c r="P41" s="63"/>
      <c r="Q41" s="63"/>
      <c r="R41" s="63"/>
      <c r="S41" s="63"/>
      <c r="T41" s="63"/>
      <c r="U41" s="63"/>
      <c r="V41" s="10"/>
    </row>
    <row r="42" spans="1:22" ht="15.75" x14ac:dyDescent="0.25">
      <c r="A42" s="52" t="s">
        <v>14</v>
      </c>
      <c r="B42" s="52" t="s">
        <v>1</v>
      </c>
      <c r="C42" s="48" t="s">
        <v>2</v>
      </c>
      <c r="D42" s="57" t="s">
        <v>3</v>
      </c>
      <c r="E42" s="57"/>
      <c r="F42" s="57"/>
      <c r="G42" s="57"/>
      <c r="H42" s="48" t="s">
        <v>4</v>
      </c>
      <c r="I42" s="52" t="s">
        <v>5</v>
      </c>
      <c r="J42" s="48" t="s">
        <v>15</v>
      </c>
      <c r="K42" s="48" t="s">
        <v>16</v>
      </c>
      <c r="L42" s="48" t="s">
        <v>6</v>
      </c>
      <c r="M42" s="48" t="s">
        <v>17</v>
      </c>
      <c r="N42" s="15"/>
      <c r="O42" s="54" t="s">
        <v>12</v>
      </c>
      <c r="P42" s="55"/>
      <c r="Q42" s="55"/>
      <c r="R42" s="55"/>
      <c r="S42" s="55"/>
      <c r="T42" s="55"/>
      <c r="U42" s="55"/>
      <c r="V42" s="56"/>
    </row>
    <row r="43" spans="1:22" x14ac:dyDescent="0.25">
      <c r="A43" s="53"/>
      <c r="B43" s="53"/>
      <c r="C43" s="49"/>
      <c r="D43" s="16">
        <v>5</v>
      </c>
      <c r="E43" s="16">
        <v>4</v>
      </c>
      <c r="F43" s="16">
        <v>3</v>
      </c>
      <c r="G43" s="16">
        <v>2</v>
      </c>
      <c r="H43" s="49"/>
      <c r="I43" s="53"/>
      <c r="J43" s="49"/>
      <c r="K43" s="49"/>
      <c r="L43" s="49"/>
      <c r="M43" s="49"/>
      <c r="N43" s="15"/>
      <c r="O43" s="17" t="str">
        <f t="shared" ref="O43:V43" si="27">O31</f>
        <v>план</v>
      </c>
      <c r="P43" s="18" t="str">
        <f t="shared" si="27"/>
        <v>дано</v>
      </c>
      <c r="Q43" s="18" t="str">
        <f t="shared" si="27"/>
        <v>Д</v>
      </c>
      <c r="R43" s="18" t="str">
        <f t="shared" si="27"/>
        <v>дано</v>
      </c>
      <c r="S43" s="18" t="str">
        <f t="shared" si="27"/>
        <v>И</v>
      </c>
      <c r="T43" s="18" t="str">
        <f t="shared" si="27"/>
        <v>дано</v>
      </c>
      <c r="U43" s="18" t="str">
        <f t="shared" si="27"/>
        <v>С</v>
      </c>
      <c r="V43" s="18" t="str">
        <f t="shared" si="2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4"/>
      <c r="C45" s="4"/>
      <c r="D45" s="4"/>
      <c r="E45" s="4"/>
      <c r="F45" s="4"/>
      <c r="G45" s="4"/>
      <c r="H45" s="4"/>
      <c r="I45" s="4"/>
      <c r="J45" s="19" t="e">
        <f t="shared" ref="J45:J51" si="28">SUM(D45:F45)/SUM(D45:G45)</f>
        <v>#DIV/0!</v>
      </c>
      <c r="K45" s="19" t="e">
        <f t="shared" ref="K45:K51" si="29">SUM(D45:E45)/SUM(D45:G45)</f>
        <v>#DIV/0!</v>
      </c>
      <c r="L45" s="19" t="e">
        <f t="shared" ref="L45:L51" si="30">(D45+E45*0.64+F45*0.36+G45*0.16)/(D45+E45+F45+G45+I45)</f>
        <v>#DIV/0!</v>
      </c>
      <c r="M45" s="20" t="e">
        <f t="shared" ref="M45:M51" si="3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28"/>
        <v>#DIV/0!</v>
      </c>
      <c r="K46" s="19" t="e">
        <f t="shared" si="29"/>
        <v>#DIV/0!</v>
      </c>
      <c r="L46" s="19" t="e">
        <f t="shared" si="30"/>
        <v>#DIV/0!</v>
      </c>
      <c r="M46" s="20" t="e">
        <f t="shared" si="3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28"/>
        <v>#DIV/0!</v>
      </c>
      <c r="K47" s="19" t="e">
        <f t="shared" si="29"/>
        <v>#DIV/0!</v>
      </c>
      <c r="L47" s="19" t="e">
        <f t="shared" si="30"/>
        <v>#DIV/0!</v>
      </c>
      <c r="M47" s="20" t="e">
        <f t="shared" si="3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28"/>
        <v>#DIV/0!</v>
      </c>
      <c r="K48" s="19" t="e">
        <f t="shared" si="29"/>
        <v>#DIV/0!</v>
      </c>
      <c r="L48" s="19" t="e">
        <f t="shared" si="30"/>
        <v>#DIV/0!</v>
      </c>
      <c r="M48" s="20" t="e">
        <f t="shared" si="3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28"/>
        <v>#DIV/0!</v>
      </c>
      <c r="K49" s="19" t="e">
        <f t="shared" si="29"/>
        <v>#DIV/0!</v>
      </c>
      <c r="L49" s="19" t="e">
        <f t="shared" si="30"/>
        <v>#DIV/0!</v>
      </c>
      <c r="M49" s="20" t="e">
        <f t="shared" si="3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28"/>
        <v>#DIV/0!</v>
      </c>
      <c r="K50" s="19" t="e">
        <f t="shared" si="29"/>
        <v>#DIV/0!</v>
      </c>
      <c r="L50" s="19" t="e">
        <f t="shared" si="30"/>
        <v>#DIV/0!</v>
      </c>
      <c r="M50" s="20" t="e">
        <f t="shared" si="3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50" t="s">
        <v>21</v>
      </c>
      <c r="B51" s="51"/>
      <c r="C51" s="6">
        <f>SUM(C44:C50)</f>
        <v>0</v>
      </c>
      <c r="D51" s="6">
        <f t="shared" ref="D51" si="32">SUM(D44:D50)</f>
        <v>0</v>
      </c>
      <c r="E51" s="6">
        <f t="shared" ref="E51" si="33">SUM(E44:E50)</f>
        <v>0</v>
      </c>
      <c r="F51" s="6">
        <f t="shared" ref="F51" si="34">SUM(F44:F50)</f>
        <v>0</v>
      </c>
      <c r="G51" s="6">
        <f t="shared" ref="G51" si="35">SUM(G44:G50)</f>
        <v>0</v>
      </c>
      <c r="H51" s="6">
        <f t="shared" ref="H51" si="36">SUM(H44:H50)</f>
        <v>0</v>
      </c>
      <c r="I51" s="6">
        <f t="shared" ref="I51" si="37">SUM(I44:I50)</f>
        <v>0</v>
      </c>
      <c r="J51" s="9" t="e">
        <f t="shared" si="28"/>
        <v>#DIV/0!</v>
      </c>
      <c r="K51" s="8" t="e">
        <f t="shared" si="29"/>
        <v>#DIV/0!</v>
      </c>
      <c r="L51" s="7" t="e">
        <f t="shared" si="30"/>
        <v>#DIV/0!</v>
      </c>
      <c r="M51" s="22" t="e">
        <f t="shared" si="3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8" t="s">
        <v>13</v>
      </c>
      <c r="C53" s="59"/>
      <c r="D53" s="60"/>
      <c r="E53" s="61"/>
      <c r="F53" s="61"/>
      <c r="G53" s="61"/>
      <c r="H53" s="62"/>
      <c r="I53" s="10"/>
      <c r="J53" s="10"/>
      <c r="K53" s="10"/>
      <c r="L53" s="10"/>
      <c r="M53" s="10"/>
      <c r="N53" s="12"/>
      <c r="O53" s="63"/>
      <c r="P53" s="63"/>
      <c r="Q53" s="63"/>
      <c r="R53" s="63"/>
      <c r="S53" s="63"/>
      <c r="T53" s="63"/>
      <c r="U53" s="63"/>
      <c r="V53" s="10"/>
    </row>
    <row r="54" spans="1:22" ht="15.75" x14ac:dyDescent="0.25">
      <c r="A54" s="52" t="s">
        <v>14</v>
      </c>
      <c r="B54" s="52" t="s">
        <v>1</v>
      </c>
      <c r="C54" s="48" t="s">
        <v>2</v>
      </c>
      <c r="D54" s="57" t="s">
        <v>3</v>
      </c>
      <c r="E54" s="57"/>
      <c r="F54" s="57"/>
      <c r="G54" s="57"/>
      <c r="H54" s="48" t="s">
        <v>4</v>
      </c>
      <c r="I54" s="52" t="s">
        <v>5</v>
      </c>
      <c r="J54" s="48" t="s">
        <v>15</v>
      </c>
      <c r="K54" s="48" t="s">
        <v>16</v>
      </c>
      <c r="L54" s="48" t="s">
        <v>6</v>
      </c>
      <c r="M54" s="48" t="s">
        <v>17</v>
      </c>
      <c r="N54" s="15"/>
      <c r="O54" s="54" t="s">
        <v>12</v>
      </c>
      <c r="P54" s="55"/>
      <c r="Q54" s="55"/>
      <c r="R54" s="55"/>
      <c r="S54" s="55"/>
      <c r="T54" s="55"/>
      <c r="U54" s="55"/>
      <c r="V54" s="56"/>
    </row>
    <row r="55" spans="1:22" x14ac:dyDescent="0.25">
      <c r="A55" s="53"/>
      <c r="B55" s="53"/>
      <c r="C55" s="49"/>
      <c r="D55" s="16">
        <v>5</v>
      </c>
      <c r="E55" s="16">
        <v>4</v>
      </c>
      <c r="F55" s="16">
        <v>3</v>
      </c>
      <c r="G55" s="16">
        <v>2</v>
      </c>
      <c r="H55" s="49"/>
      <c r="I55" s="53"/>
      <c r="J55" s="49"/>
      <c r="K55" s="49"/>
      <c r="L55" s="49"/>
      <c r="M55" s="49"/>
      <c r="N55" s="15"/>
      <c r="O55" s="17" t="str">
        <f t="shared" ref="O55:V55" si="38">O43</f>
        <v>план</v>
      </c>
      <c r="P55" s="18" t="str">
        <f t="shared" si="38"/>
        <v>дано</v>
      </c>
      <c r="Q55" s="18" t="str">
        <f t="shared" si="38"/>
        <v>Д</v>
      </c>
      <c r="R55" s="18" t="str">
        <f t="shared" si="38"/>
        <v>дано</v>
      </c>
      <c r="S55" s="18" t="str">
        <f t="shared" si="38"/>
        <v>И</v>
      </c>
      <c r="T55" s="18" t="str">
        <f t="shared" si="38"/>
        <v>дано</v>
      </c>
      <c r="U55" s="18" t="str">
        <f t="shared" si="38"/>
        <v>С</v>
      </c>
      <c r="V55" s="18" t="str">
        <f t="shared" si="38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39">SUM(D57:F57)/SUM(D57:G57)</f>
        <v>#DIV/0!</v>
      </c>
      <c r="K57" s="19" t="e">
        <f t="shared" ref="K57:K64" si="40">SUM(D57:E57)/SUM(D57:G57)</f>
        <v>#DIV/0!</v>
      </c>
      <c r="L57" s="19" t="e">
        <f t="shared" ref="L57:L64" si="41">(D57+E57*0.64+F57*0.36+G57*0.16)/(D57+E57+F57+G57+I57)</f>
        <v>#DIV/0!</v>
      </c>
      <c r="M57" s="20" t="e">
        <f t="shared" ref="M57:M64" si="42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39"/>
        <v>#DIV/0!</v>
      </c>
      <c r="K58" s="19" t="e">
        <f t="shared" si="40"/>
        <v>#DIV/0!</v>
      </c>
      <c r="L58" s="19" t="e">
        <f t="shared" si="41"/>
        <v>#DIV/0!</v>
      </c>
      <c r="M58" s="20" t="e">
        <f t="shared" si="42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39"/>
        <v>#DIV/0!</v>
      </c>
      <c r="K59" s="19" t="e">
        <f t="shared" si="40"/>
        <v>#DIV/0!</v>
      </c>
      <c r="L59" s="19" t="e">
        <f t="shared" si="41"/>
        <v>#DIV/0!</v>
      </c>
      <c r="M59" s="20" t="e">
        <f t="shared" si="42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39"/>
        <v>#DIV/0!</v>
      </c>
      <c r="K60" s="19" t="e">
        <f t="shared" si="40"/>
        <v>#DIV/0!</v>
      </c>
      <c r="L60" s="19" t="e">
        <f t="shared" si="41"/>
        <v>#DIV/0!</v>
      </c>
      <c r="M60" s="20" t="e">
        <f t="shared" si="42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39"/>
        <v>#DIV/0!</v>
      </c>
      <c r="K61" s="19" t="e">
        <f t="shared" si="40"/>
        <v>#DIV/0!</v>
      </c>
      <c r="L61" s="19" t="e">
        <f t="shared" si="41"/>
        <v>#DIV/0!</v>
      </c>
      <c r="M61" s="20" t="e">
        <f t="shared" si="42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39"/>
        <v>#DIV/0!</v>
      </c>
      <c r="K62" s="19" t="e">
        <f t="shared" si="40"/>
        <v>#DIV/0!</v>
      </c>
      <c r="L62" s="19" t="e">
        <f t="shared" si="41"/>
        <v>#DIV/0!</v>
      </c>
      <c r="M62" s="20" t="e">
        <f t="shared" si="42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50" t="s">
        <v>21</v>
      </c>
      <c r="B63" s="51"/>
      <c r="C63" s="6">
        <f>SUM(C56:C62)</f>
        <v>0</v>
      </c>
      <c r="D63" s="6">
        <f t="shared" ref="D63" si="43">SUM(D56:D62)</f>
        <v>0</v>
      </c>
      <c r="E63" s="6">
        <f t="shared" ref="E63" si="44">SUM(E56:E62)</f>
        <v>0</v>
      </c>
      <c r="F63" s="6">
        <f t="shared" ref="F63" si="45">SUM(F56:F62)</f>
        <v>0</v>
      </c>
      <c r="G63" s="6">
        <f t="shared" ref="G63" si="46">SUM(G56:G62)</f>
        <v>0</v>
      </c>
      <c r="H63" s="6">
        <f t="shared" ref="H63" si="47">SUM(H56:H62)</f>
        <v>0</v>
      </c>
      <c r="I63" s="6">
        <f t="shared" ref="I63" si="48">SUM(I56:I62)</f>
        <v>0</v>
      </c>
      <c r="J63" s="9" t="e">
        <f t="shared" si="39"/>
        <v>#DIV/0!</v>
      </c>
      <c r="K63" s="8" t="e">
        <f t="shared" si="40"/>
        <v>#DIV/0!</v>
      </c>
      <c r="L63" s="7" t="e">
        <f t="shared" si="41"/>
        <v>#DIV/0!</v>
      </c>
      <c r="M63" s="22" t="e">
        <f t="shared" si="42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6" t="s">
        <v>18</v>
      </c>
      <c r="B64" s="47"/>
      <c r="C64" s="28">
        <f>SUM(C15,C27,C39,C51,C63)</f>
        <v>189</v>
      </c>
      <c r="D64" s="28">
        <f t="shared" ref="D64:I64" si="49">SUM(D15,D27,D39,D51,D63)</f>
        <v>46</v>
      </c>
      <c r="E64" s="28">
        <f t="shared" si="49"/>
        <v>65</v>
      </c>
      <c r="F64" s="28">
        <f t="shared" si="49"/>
        <v>78</v>
      </c>
      <c r="G64" s="28">
        <f t="shared" si="49"/>
        <v>0</v>
      </c>
      <c r="H64" s="28">
        <f t="shared" si="49"/>
        <v>0</v>
      </c>
      <c r="I64" s="28">
        <f t="shared" si="49"/>
        <v>0</v>
      </c>
      <c r="J64" s="26">
        <f t="shared" si="39"/>
        <v>1</v>
      </c>
      <c r="K64" s="26">
        <f t="shared" si="40"/>
        <v>0.58730158730158732</v>
      </c>
      <c r="L64" s="26">
        <f t="shared" si="41"/>
        <v>0.61206349206349198</v>
      </c>
      <c r="M64" s="27">
        <f t="shared" si="42"/>
        <v>3.8306878306878307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O53:U53"/>
    <mergeCell ref="A54:A55"/>
    <mergeCell ref="B54:B55"/>
    <mergeCell ref="C54:C55"/>
    <mergeCell ref="D54:G54"/>
    <mergeCell ref="H54:H55"/>
    <mergeCell ref="I54:I55"/>
    <mergeCell ref="J54:J55"/>
    <mergeCell ref="K54:K55"/>
    <mergeCell ref="L54:L55"/>
    <mergeCell ref="M54:M55"/>
    <mergeCell ref="O54:V54"/>
    <mergeCell ref="D53:H53"/>
    <mergeCell ref="H42:H43"/>
    <mergeCell ref="I42:I43"/>
    <mergeCell ref="I30:I31"/>
    <mergeCell ref="D41:H41"/>
    <mergeCell ref="O41:U41"/>
    <mergeCell ref="J42:J43"/>
    <mergeCell ref="K42:K43"/>
    <mergeCell ref="L42:L43"/>
    <mergeCell ref="M42:M43"/>
    <mergeCell ref="O42:V42"/>
    <mergeCell ref="O30:V30"/>
    <mergeCell ref="O18:V18"/>
    <mergeCell ref="D29:H29"/>
    <mergeCell ref="I18:I19"/>
    <mergeCell ref="O29:U29"/>
    <mergeCell ref="J30:J31"/>
    <mergeCell ref="D30:G30"/>
    <mergeCell ref="H30:H31"/>
    <mergeCell ref="H18:H19"/>
    <mergeCell ref="J18:J19"/>
    <mergeCell ref="K18:K19"/>
    <mergeCell ref="L18:L19"/>
    <mergeCell ref="M18:M19"/>
    <mergeCell ref="C30:C31"/>
    <mergeCell ref="B53:C53"/>
    <mergeCell ref="B1:E1"/>
    <mergeCell ref="F1:K1"/>
    <mergeCell ref="L1:M1"/>
    <mergeCell ref="B3:C3"/>
    <mergeCell ref="A15:B15"/>
    <mergeCell ref="D5:H5"/>
    <mergeCell ref="B5:C5"/>
    <mergeCell ref="D3:I3"/>
    <mergeCell ref="A6:A7"/>
    <mergeCell ref="B6:B7"/>
    <mergeCell ref="K30:K31"/>
    <mergeCell ref="L30:L31"/>
    <mergeCell ref="M30:M31"/>
    <mergeCell ref="D42:G42"/>
    <mergeCell ref="D6:G6"/>
    <mergeCell ref="H6:H7"/>
    <mergeCell ref="I6:I7"/>
    <mergeCell ref="C6:C7"/>
    <mergeCell ref="A64:B64"/>
    <mergeCell ref="A27:B27"/>
    <mergeCell ref="A39:B39"/>
    <mergeCell ref="A51:B51"/>
    <mergeCell ref="A63:B63"/>
    <mergeCell ref="B41:C41"/>
    <mergeCell ref="B29:C29"/>
    <mergeCell ref="B42:B43"/>
    <mergeCell ref="C42:C43"/>
    <mergeCell ref="A42:A43"/>
    <mergeCell ref="A30:A31"/>
    <mergeCell ref="B30:B31"/>
    <mergeCell ref="B17:C17"/>
    <mergeCell ref="D17:H17"/>
    <mergeCell ref="A18:A19"/>
    <mergeCell ref="B18:B19"/>
    <mergeCell ref="C18:C19"/>
    <mergeCell ref="D18:G18"/>
    <mergeCell ref="O5:U5"/>
    <mergeCell ref="M6:M7"/>
    <mergeCell ref="L6:L7"/>
    <mergeCell ref="K6:K7"/>
    <mergeCell ref="J6:J7"/>
    <mergeCell ref="O6:V6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9"/>
  <sheetViews>
    <sheetView workbookViewId="0">
      <selection activeCell="G12" sqref="G12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35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72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5</v>
      </c>
      <c r="C8" s="4">
        <v>22</v>
      </c>
      <c r="D8" s="4">
        <v>11</v>
      </c>
      <c r="E8" s="4">
        <v>7</v>
      </c>
      <c r="F8" s="4">
        <v>4</v>
      </c>
      <c r="G8" s="4">
        <v>0</v>
      </c>
      <c r="H8" s="4"/>
      <c r="I8" s="4"/>
      <c r="J8" s="19">
        <f>SUM(D8:F8)/SUM(D8:G8)</f>
        <v>1</v>
      </c>
      <c r="K8" s="19">
        <f>SUM(D8:E8)/SUM(D8:G8)</f>
        <v>0.81818181818181823</v>
      </c>
      <c r="L8" s="19">
        <f>(D8+E8*0.64+F8*0.36+G8*0.16)/(D8+E8+F8+G8+I8)</f>
        <v>0.76909090909090916</v>
      </c>
      <c r="M8" s="20">
        <f>(D8*5+E8*4+F8*3+G8*2)/SUM(D8:H8)</f>
        <v>4.3181818181818183</v>
      </c>
      <c r="N8" s="15"/>
      <c r="O8" s="4">
        <v>7</v>
      </c>
      <c r="P8" s="4">
        <v>6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 t="s">
        <v>92</v>
      </c>
      <c r="C9" s="4">
        <v>18</v>
      </c>
      <c r="D9" s="4">
        <v>7</v>
      </c>
      <c r="E9" s="4">
        <v>5</v>
      </c>
      <c r="F9" s="4">
        <v>6</v>
      </c>
      <c r="G9" s="4">
        <v>0</v>
      </c>
      <c r="H9" s="4"/>
      <c r="I9" s="4"/>
      <c r="J9" s="19">
        <f t="shared" ref="J9:J18" si="0">SUM(D9:F9)/SUM(D9:G9)</f>
        <v>1</v>
      </c>
      <c r="K9" s="19">
        <f t="shared" ref="K9:K18" si="1">SUM(D9:E9)/SUM(D9:G9)</f>
        <v>0.66666666666666663</v>
      </c>
      <c r="L9" s="19">
        <f t="shared" ref="L9:L18" si="2">(D9+E9*0.64+F9*0.36+G9*0.16)/(D9+E9+F9+G9+I9)</f>
        <v>0.68666666666666665</v>
      </c>
      <c r="M9" s="20">
        <f t="shared" ref="M9:M18" si="3">(D9*5+E9*4+F9*3+G9*2)/SUM(D9:H9)</f>
        <v>4.0555555555555554</v>
      </c>
      <c r="N9" s="21"/>
      <c r="O9" s="4">
        <v>7</v>
      </c>
      <c r="P9" s="4">
        <v>6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 t="s">
        <v>88</v>
      </c>
      <c r="C10" s="4">
        <v>19</v>
      </c>
      <c r="D10" s="4">
        <v>6</v>
      </c>
      <c r="E10" s="4">
        <v>6</v>
      </c>
      <c r="F10" s="4">
        <v>7</v>
      </c>
      <c r="G10" s="4">
        <v>0</v>
      </c>
      <c r="H10" s="4"/>
      <c r="I10" s="4"/>
      <c r="J10" s="19">
        <f t="shared" si="0"/>
        <v>1</v>
      </c>
      <c r="K10" s="19">
        <f t="shared" si="1"/>
        <v>0.63157894736842102</v>
      </c>
      <c r="L10" s="19">
        <f t="shared" si="2"/>
        <v>0.65052631578947362</v>
      </c>
      <c r="M10" s="20">
        <f t="shared" si="3"/>
        <v>3.9473684210526314</v>
      </c>
      <c r="N10" s="21"/>
      <c r="O10" s="4">
        <v>7</v>
      </c>
      <c r="P10" s="4">
        <v>6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 t="s">
        <v>93</v>
      </c>
      <c r="C11" s="4">
        <v>20</v>
      </c>
      <c r="D11" s="4">
        <v>7</v>
      </c>
      <c r="E11" s="4">
        <v>6</v>
      </c>
      <c r="F11" s="4">
        <v>7</v>
      </c>
      <c r="G11" s="4">
        <v>0</v>
      </c>
      <c r="H11" s="4"/>
      <c r="I11" s="4"/>
      <c r="J11" s="19">
        <f t="shared" si="0"/>
        <v>1</v>
      </c>
      <c r="K11" s="19">
        <f t="shared" si="1"/>
        <v>0.65</v>
      </c>
      <c r="L11" s="19">
        <f t="shared" si="2"/>
        <v>0.66799999999999993</v>
      </c>
      <c r="M11" s="20">
        <f t="shared" si="3"/>
        <v>4</v>
      </c>
      <c r="N11" s="21"/>
      <c r="O11" s="4">
        <v>7</v>
      </c>
      <c r="P11" s="4">
        <v>6</v>
      </c>
      <c r="Q11" s="4"/>
      <c r="R11" s="4"/>
      <c r="S11" s="4"/>
      <c r="T11" s="4"/>
      <c r="U11" s="4"/>
      <c r="V11" s="4"/>
    </row>
    <row r="12" spans="1:22" x14ac:dyDescent="0.25">
      <c r="A12" s="35">
        <v>5</v>
      </c>
      <c r="B12" s="5" t="s">
        <v>94</v>
      </c>
      <c r="C12" s="4">
        <v>19</v>
      </c>
      <c r="D12" s="4">
        <v>7</v>
      </c>
      <c r="E12" s="4">
        <v>6</v>
      </c>
      <c r="F12" s="4">
        <v>5</v>
      </c>
      <c r="G12" s="4">
        <v>0</v>
      </c>
      <c r="H12" s="4"/>
      <c r="I12" s="4"/>
      <c r="J12" s="19">
        <f t="shared" si="0"/>
        <v>1</v>
      </c>
      <c r="K12" s="19">
        <f t="shared" si="1"/>
        <v>0.72222222222222221</v>
      </c>
      <c r="L12" s="19">
        <f t="shared" si="2"/>
        <v>0.7022222222222223</v>
      </c>
      <c r="M12" s="20">
        <f t="shared" si="3"/>
        <v>4.1111111111111107</v>
      </c>
      <c r="N12" s="21"/>
      <c r="O12" s="4">
        <v>7</v>
      </c>
      <c r="P12" s="4">
        <v>6</v>
      </c>
      <c r="Q12" s="4"/>
      <c r="R12" s="4"/>
      <c r="S12" s="4"/>
      <c r="T12" s="4"/>
      <c r="U12" s="4"/>
      <c r="V12" s="4"/>
    </row>
    <row r="13" spans="1:22" x14ac:dyDescent="0.25">
      <c r="A13" s="35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35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35">
        <v>8</v>
      </c>
      <c r="B15" s="5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5">
        <v>9</v>
      </c>
      <c r="B16" s="5"/>
      <c r="C16" s="4"/>
      <c r="D16" s="4"/>
      <c r="E16" s="4"/>
      <c r="F16" s="4"/>
      <c r="G16" s="4"/>
      <c r="H16" s="4"/>
      <c r="I16" s="4"/>
      <c r="J16" s="19" t="e">
        <f t="shared" si="0"/>
        <v>#DIV/0!</v>
      </c>
      <c r="K16" s="19" t="e">
        <f t="shared" si="1"/>
        <v>#DIV/0!</v>
      </c>
      <c r="L16" s="19" t="e">
        <f t="shared" si="2"/>
        <v>#DIV/0!</v>
      </c>
      <c r="M16" s="20" t="e">
        <f t="shared" si="3"/>
        <v>#DIV/0!</v>
      </c>
      <c r="N16" s="21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73" t="s">
        <v>21</v>
      </c>
      <c r="B18" s="88"/>
      <c r="C18" s="29">
        <f t="shared" ref="C18:I18" si="4">SUM(C8:C17)</f>
        <v>98</v>
      </c>
      <c r="D18" s="29">
        <f t="shared" si="4"/>
        <v>38</v>
      </c>
      <c r="E18" s="29">
        <f t="shared" si="4"/>
        <v>30</v>
      </c>
      <c r="F18" s="29">
        <f t="shared" si="4"/>
        <v>29</v>
      </c>
      <c r="G18" s="29">
        <f t="shared" si="4"/>
        <v>0</v>
      </c>
      <c r="H18" s="29">
        <f t="shared" si="4"/>
        <v>0</v>
      </c>
      <c r="I18" s="29">
        <f t="shared" si="4"/>
        <v>0</v>
      </c>
      <c r="J18" s="30">
        <f t="shared" si="0"/>
        <v>1</v>
      </c>
      <c r="K18" s="30">
        <f t="shared" si="1"/>
        <v>0.7010309278350515</v>
      </c>
      <c r="L18" s="30">
        <f t="shared" si="2"/>
        <v>0.69731958762886603</v>
      </c>
      <c r="M18" s="31">
        <f t="shared" si="3"/>
        <v>4.0927835051546388</v>
      </c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</sheetData>
  <mergeCells count="20">
    <mergeCell ref="M6:M7"/>
    <mergeCell ref="O6:V6"/>
    <mergeCell ref="A18:B18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9"/>
  <sheetViews>
    <sheetView workbookViewId="0">
      <selection activeCell="O9" sqref="O9:P12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66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34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72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5</v>
      </c>
      <c r="C8" s="4">
        <v>22</v>
      </c>
      <c r="D8" s="4">
        <v>6</v>
      </c>
      <c r="E8" s="4">
        <v>8</v>
      </c>
      <c r="F8" s="4">
        <v>8</v>
      </c>
      <c r="G8" s="4">
        <v>0</v>
      </c>
      <c r="H8" s="4"/>
      <c r="I8" s="4"/>
      <c r="J8" s="19">
        <f>SUM(D8:F8)/SUM(D8:G8)</f>
        <v>1</v>
      </c>
      <c r="K8" s="19">
        <f>SUM(D8:E8)/SUM(D8:G8)</f>
        <v>0.63636363636363635</v>
      </c>
      <c r="L8" s="19">
        <f>(D8+E8*0.64+F8*0.36+G8*0.16)/(D8+E8+F8+G8+I8)</f>
        <v>0.63636363636363635</v>
      </c>
      <c r="M8" s="20">
        <f>(D8*5+E8*4+F8*3+G8*2)/SUM(D8:H8)</f>
        <v>3.9090909090909092</v>
      </c>
      <c r="N8" s="15"/>
      <c r="O8" s="4">
        <v>7</v>
      </c>
      <c r="P8" s="4">
        <v>6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5" t="s">
        <v>92</v>
      </c>
      <c r="C9" s="4">
        <v>18</v>
      </c>
      <c r="D9" s="4">
        <v>5</v>
      </c>
      <c r="E9" s="4">
        <v>8</v>
      </c>
      <c r="F9" s="4">
        <v>5</v>
      </c>
      <c r="G9" s="4">
        <v>0</v>
      </c>
      <c r="H9" s="4"/>
      <c r="I9" s="4"/>
      <c r="J9" s="19">
        <f t="shared" ref="J9:J18" si="0">SUM(D9:F9)/SUM(D9:G9)</f>
        <v>1</v>
      </c>
      <c r="K9" s="19">
        <f t="shared" ref="K9:K18" si="1">SUM(D9:E9)/SUM(D9:G9)</f>
        <v>0.72222222222222221</v>
      </c>
      <c r="L9" s="19">
        <f t="shared" ref="L9:L18" si="2">(D9+E9*0.64+F9*0.36+G9*0.16)/(D9+E9+F9+G9+I9)</f>
        <v>0.66222222222222227</v>
      </c>
      <c r="M9" s="20">
        <f t="shared" ref="M9:M18" si="3">(D9*5+E9*4+F9*3+G9*2)/SUM(D9:H9)</f>
        <v>4</v>
      </c>
      <c r="N9" s="21"/>
      <c r="O9" s="4">
        <v>7</v>
      </c>
      <c r="P9" s="4">
        <v>6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5" t="s">
        <v>88</v>
      </c>
      <c r="C10" s="4">
        <v>19</v>
      </c>
      <c r="D10" s="4">
        <v>9</v>
      </c>
      <c r="E10" s="4">
        <v>7</v>
      </c>
      <c r="F10" s="4">
        <v>3</v>
      </c>
      <c r="G10" s="4">
        <v>0</v>
      </c>
      <c r="H10" s="4"/>
      <c r="I10" s="4"/>
      <c r="J10" s="19">
        <f t="shared" si="0"/>
        <v>1</v>
      </c>
      <c r="K10" s="19">
        <f t="shared" si="1"/>
        <v>0.84210526315789469</v>
      </c>
      <c r="L10" s="19">
        <f t="shared" si="2"/>
        <v>0.76631578947368428</v>
      </c>
      <c r="M10" s="20">
        <f t="shared" si="3"/>
        <v>4.3157894736842106</v>
      </c>
      <c r="N10" s="21"/>
      <c r="O10" s="4">
        <v>7</v>
      </c>
      <c r="P10" s="4">
        <v>6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 t="s">
        <v>93</v>
      </c>
      <c r="C11" s="4">
        <v>20</v>
      </c>
      <c r="D11" s="4">
        <v>7</v>
      </c>
      <c r="E11" s="4">
        <v>8</v>
      </c>
      <c r="F11" s="4">
        <v>5</v>
      </c>
      <c r="G11" s="4">
        <v>0</v>
      </c>
      <c r="H11" s="4"/>
      <c r="I11" s="4"/>
      <c r="J11" s="19">
        <f t="shared" si="0"/>
        <v>1</v>
      </c>
      <c r="K11" s="19">
        <f t="shared" si="1"/>
        <v>0.75</v>
      </c>
      <c r="L11" s="19">
        <f t="shared" si="2"/>
        <v>0.69600000000000006</v>
      </c>
      <c r="M11" s="20">
        <f t="shared" si="3"/>
        <v>4.0999999999999996</v>
      </c>
      <c r="N11" s="21"/>
      <c r="O11" s="4">
        <v>7</v>
      </c>
      <c r="P11" s="4">
        <v>6</v>
      </c>
      <c r="Q11" s="4"/>
      <c r="R11" s="4"/>
      <c r="S11" s="4"/>
      <c r="T11" s="4"/>
      <c r="U11" s="4"/>
      <c r="V11" s="4"/>
    </row>
    <row r="12" spans="1:22" x14ac:dyDescent="0.25">
      <c r="A12" s="35">
        <v>5</v>
      </c>
      <c r="B12" s="5" t="s">
        <v>94</v>
      </c>
      <c r="C12" s="4">
        <v>19</v>
      </c>
      <c r="D12" s="4">
        <v>6</v>
      </c>
      <c r="E12" s="4">
        <v>7</v>
      </c>
      <c r="F12" s="4">
        <v>5</v>
      </c>
      <c r="G12" s="4">
        <v>0</v>
      </c>
      <c r="H12" s="4"/>
      <c r="I12" s="4"/>
      <c r="J12" s="19">
        <f t="shared" si="0"/>
        <v>1</v>
      </c>
      <c r="K12" s="19">
        <f t="shared" si="1"/>
        <v>0.72222222222222221</v>
      </c>
      <c r="L12" s="19">
        <f t="shared" si="2"/>
        <v>0.68222222222222229</v>
      </c>
      <c r="M12" s="20">
        <f t="shared" si="3"/>
        <v>4.0555555555555554</v>
      </c>
      <c r="N12" s="21"/>
      <c r="O12" s="4">
        <v>7</v>
      </c>
      <c r="P12" s="4">
        <v>6</v>
      </c>
      <c r="Q12" s="4"/>
      <c r="R12" s="4"/>
      <c r="S12" s="4"/>
      <c r="T12" s="4"/>
      <c r="U12" s="4"/>
      <c r="V12" s="4"/>
    </row>
    <row r="13" spans="1:22" x14ac:dyDescent="0.25">
      <c r="A13" s="35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35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35">
        <v>8</v>
      </c>
      <c r="B15" s="5"/>
      <c r="C15" s="4"/>
      <c r="D15" s="4"/>
      <c r="E15" s="4"/>
      <c r="F15" s="4"/>
      <c r="G15" s="4"/>
      <c r="H15" s="4"/>
      <c r="I15" s="4"/>
      <c r="J15" s="19" t="e">
        <f t="shared" si="0"/>
        <v>#DIV/0!</v>
      </c>
      <c r="K15" s="19" t="e">
        <f t="shared" si="1"/>
        <v>#DIV/0!</v>
      </c>
      <c r="L15" s="19" t="e">
        <f t="shared" si="2"/>
        <v>#DIV/0!</v>
      </c>
      <c r="M15" s="20" t="e">
        <f t="shared" si="3"/>
        <v>#DIV/0!</v>
      </c>
      <c r="N15" s="21"/>
      <c r="O15" s="4"/>
      <c r="P15" s="4"/>
      <c r="Q15" s="4"/>
      <c r="R15" s="4"/>
      <c r="S15" s="4"/>
      <c r="T15" s="4"/>
      <c r="U15" s="4"/>
      <c r="V15" s="4"/>
    </row>
    <row r="16" spans="1:22" x14ac:dyDescent="0.25">
      <c r="A16" s="35">
        <v>9</v>
      </c>
      <c r="B16" s="5"/>
      <c r="C16" s="4"/>
      <c r="D16" s="4"/>
      <c r="E16" s="4"/>
      <c r="F16" s="4"/>
      <c r="G16" s="4"/>
      <c r="H16" s="4"/>
      <c r="I16" s="4"/>
      <c r="J16" s="19" t="e">
        <f t="shared" si="0"/>
        <v>#DIV/0!</v>
      </c>
      <c r="K16" s="19" t="e">
        <f t="shared" si="1"/>
        <v>#DIV/0!</v>
      </c>
      <c r="L16" s="19" t="e">
        <f t="shared" si="2"/>
        <v>#DIV/0!</v>
      </c>
      <c r="M16" s="20" t="e">
        <f t="shared" si="3"/>
        <v>#DIV/0!</v>
      </c>
      <c r="N16" s="21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35">
        <v>10</v>
      </c>
      <c r="B17" s="5"/>
      <c r="C17" s="4"/>
      <c r="D17" s="4"/>
      <c r="E17" s="4"/>
      <c r="F17" s="4"/>
      <c r="G17" s="4"/>
      <c r="H17" s="4"/>
      <c r="I17" s="4"/>
      <c r="J17" s="19" t="e">
        <f t="shared" si="0"/>
        <v>#DIV/0!</v>
      </c>
      <c r="K17" s="19" t="e">
        <f t="shared" si="1"/>
        <v>#DIV/0!</v>
      </c>
      <c r="L17" s="19" t="e">
        <f t="shared" si="2"/>
        <v>#DIV/0!</v>
      </c>
      <c r="M17" s="20" t="e">
        <f t="shared" si="3"/>
        <v>#DIV/0!</v>
      </c>
      <c r="N17" s="21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73" t="s">
        <v>21</v>
      </c>
      <c r="B18" s="88"/>
      <c r="C18" s="29">
        <f t="shared" ref="C18:I18" si="4">SUM(C8:C17)</f>
        <v>98</v>
      </c>
      <c r="D18" s="29">
        <f t="shared" si="4"/>
        <v>33</v>
      </c>
      <c r="E18" s="29">
        <f t="shared" si="4"/>
        <v>38</v>
      </c>
      <c r="F18" s="29">
        <f t="shared" si="4"/>
        <v>26</v>
      </c>
      <c r="G18" s="29">
        <f t="shared" si="4"/>
        <v>0</v>
      </c>
      <c r="H18" s="29">
        <f t="shared" si="4"/>
        <v>0</v>
      </c>
      <c r="I18" s="29">
        <f t="shared" si="4"/>
        <v>0</v>
      </c>
      <c r="J18" s="30">
        <f t="shared" si="0"/>
        <v>1</v>
      </c>
      <c r="K18" s="30">
        <f t="shared" si="1"/>
        <v>0.73195876288659789</v>
      </c>
      <c r="L18" s="30">
        <f t="shared" si="2"/>
        <v>0.6874226804123712</v>
      </c>
      <c r="M18" s="31">
        <f t="shared" si="3"/>
        <v>4.072164948453608</v>
      </c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0"/>
      <c r="P19" s="10"/>
      <c r="Q19" s="10"/>
      <c r="R19" s="10"/>
      <c r="S19" s="10"/>
      <c r="T19" s="10"/>
      <c r="U19" s="10"/>
      <c r="V19" s="10"/>
    </row>
    <row r="20" spans="1:22" x14ac:dyDescent="0.25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0"/>
      <c r="P20" s="10"/>
      <c r="Q20" s="10"/>
      <c r="R20" s="10"/>
      <c r="S20" s="10"/>
      <c r="T20" s="10"/>
      <c r="U20" s="10"/>
      <c r="V20" s="10"/>
    </row>
    <row r="21" spans="1:22" x14ac:dyDescent="0.25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0"/>
      <c r="P21" s="10"/>
      <c r="Q21" s="10"/>
      <c r="R21" s="10"/>
      <c r="S21" s="10"/>
      <c r="T21" s="10"/>
      <c r="U21" s="10"/>
      <c r="V21" s="10"/>
    </row>
    <row r="22" spans="1:22" x14ac:dyDescent="0.25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0"/>
      <c r="P22" s="10"/>
      <c r="Q22" s="10"/>
      <c r="R22" s="10"/>
      <c r="S22" s="10"/>
      <c r="T22" s="10"/>
      <c r="U22" s="10"/>
      <c r="V22" s="10"/>
    </row>
    <row r="23" spans="1:22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0"/>
      <c r="P23" s="10"/>
      <c r="Q23" s="10"/>
      <c r="R23" s="10"/>
      <c r="S23" s="10"/>
      <c r="T23" s="10"/>
      <c r="U23" s="10"/>
      <c r="V23" s="10"/>
    </row>
    <row r="24" spans="1:22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</sheetData>
  <mergeCells count="20">
    <mergeCell ref="M6:M7"/>
    <mergeCell ref="O6:V6"/>
    <mergeCell ref="A18:B18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8"/>
  <sheetViews>
    <sheetView topLeftCell="A4" workbookViewId="0">
      <selection activeCell="O8" sqref="O8:P15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36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74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1">
        <v>5</v>
      </c>
      <c r="C8" s="4">
        <v>23</v>
      </c>
      <c r="D8" s="4">
        <v>10</v>
      </c>
      <c r="E8" s="4">
        <v>11</v>
      </c>
      <c r="F8" s="4">
        <v>1</v>
      </c>
      <c r="G8" s="4">
        <v>0</v>
      </c>
      <c r="H8" s="4">
        <v>1</v>
      </c>
      <c r="I8" s="4"/>
      <c r="J8" s="19">
        <f>SUM(D8:F8)/SUM(D8:G8)</f>
        <v>1</v>
      </c>
      <c r="K8" s="19">
        <f>SUM(D8:E8)/SUM(D8:G8)</f>
        <v>0.95454545454545459</v>
      </c>
      <c r="L8" s="19">
        <f>(D8+E8*0.64+F8*0.36+G8*0.16)/(D8+E8+F8+G8+I8)</f>
        <v>0.79090909090909089</v>
      </c>
      <c r="M8" s="20">
        <f>(D8*5+E8*4+F8*3+G8*2)/SUM(D8:H8)</f>
        <v>4.2173913043478262</v>
      </c>
      <c r="N8" s="15"/>
      <c r="O8" s="4">
        <v>24</v>
      </c>
      <c r="P8" s="4">
        <v>18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42" t="s">
        <v>92</v>
      </c>
      <c r="C9" s="4">
        <v>18</v>
      </c>
      <c r="D9" s="4">
        <v>12</v>
      </c>
      <c r="E9" s="4">
        <v>2</v>
      </c>
      <c r="F9" s="4">
        <v>4</v>
      </c>
      <c r="G9" s="4">
        <v>0</v>
      </c>
      <c r="H9" s="4"/>
      <c r="I9" s="4"/>
      <c r="J9" s="19">
        <f t="shared" ref="J9:J17" si="0">SUM(D9:F9)/SUM(D9:G9)</f>
        <v>1</v>
      </c>
      <c r="K9" s="19">
        <f t="shared" ref="K9:K17" si="1">SUM(D9:E9)/SUM(D9:G9)</f>
        <v>0.77777777777777779</v>
      </c>
      <c r="L9" s="19">
        <f t="shared" ref="L9:L17" si="2">(D9+E9*0.64+F9*0.36+G9*0.16)/(D9+E9+F9+G9+I9)</f>
        <v>0.81777777777777771</v>
      </c>
      <c r="M9" s="20">
        <f t="shared" ref="M9:M17" si="3">(D9*5+E9*4+F9*3+G9*2)/SUM(D9:H9)</f>
        <v>4.4444444444444446</v>
      </c>
      <c r="N9" s="21"/>
      <c r="O9" s="4">
        <v>24</v>
      </c>
      <c r="P9" s="4">
        <v>18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42" t="s">
        <v>88</v>
      </c>
      <c r="C10" s="4">
        <v>19</v>
      </c>
      <c r="D10" s="4">
        <v>11</v>
      </c>
      <c r="E10" s="4">
        <v>4</v>
      </c>
      <c r="F10" s="4">
        <v>4</v>
      </c>
      <c r="G10" s="4">
        <v>0</v>
      </c>
      <c r="H10" s="4"/>
      <c r="I10" s="4"/>
      <c r="J10" s="19">
        <f t="shared" si="0"/>
        <v>1</v>
      </c>
      <c r="K10" s="19">
        <f t="shared" si="1"/>
        <v>0.78947368421052633</v>
      </c>
      <c r="L10" s="19">
        <f t="shared" si="2"/>
        <v>0.78947368421052633</v>
      </c>
      <c r="M10" s="20">
        <f t="shared" si="3"/>
        <v>4.3684210526315788</v>
      </c>
      <c r="N10" s="21"/>
      <c r="O10" s="4">
        <v>24</v>
      </c>
      <c r="P10" s="4">
        <v>18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42" t="s">
        <v>100</v>
      </c>
      <c r="C11" s="4">
        <v>19</v>
      </c>
      <c r="D11" s="4">
        <v>11</v>
      </c>
      <c r="E11" s="4">
        <v>6</v>
      </c>
      <c r="F11" s="4">
        <v>0</v>
      </c>
      <c r="G11" s="4">
        <v>0</v>
      </c>
      <c r="H11" s="4">
        <v>2</v>
      </c>
      <c r="I11" s="4"/>
      <c r="J11" s="19">
        <f t="shared" si="0"/>
        <v>1</v>
      </c>
      <c r="K11" s="19">
        <f t="shared" si="1"/>
        <v>1</v>
      </c>
      <c r="L11" s="19">
        <f t="shared" si="2"/>
        <v>0.87294117647058822</v>
      </c>
      <c r="M11" s="20">
        <f t="shared" si="3"/>
        <v>4.1578947368421053</v>
      </c>
      <c r="N11" s="21"/>
      <c r="O11" s="4">
        <v>24</v>
      </c>
      <c r="P11" s="4">
        <v>18</v>
      </c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42" t="s">
        <v>101</v>
      </c>
      <c r="C12" s="4">
        <v>14</v>
      </c>
      <c r="D12" s="4">
        <v>5</v>
      </c>
      <c r="E12" s="4">
        <v>6</v>
      </c>
      <c r="F12" s="4">
        <v>3</v>
      </c>
      <c r="G12" s="4">
        <v>0</v>
      </c>
      <c r="H12" s="4"/>
      <c r="I12" s="4"/>
      <c r="J12" s="19">
        <f t="shared" si="0"/>
        <v>1</v>
      </c>
      <c r="K12" s="19">
        <f t="shared" si="1"/>
        <v>0.7857142857142857</v>
      </c>
      <c r="L12" s="19">
        <f t="shared" si="2"/>
        <v>0.70857142857142852</v>
      </c>
      <c r="M12" s="20">
        <f t="shared" si="3"/>
        <v>4.1428571428571432</v>
      </c>
      <c r="N12" s="21"/>
      <c r="O12" s="4">
        <v>24</v>
      </c>
      <c r="P12" s="4">
        <v>18</v>
      </c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42">
        <v>9</v>
      </c>
      <c r="C13" s="4">
        <v>15</v>
      </c>
      <c r="D13" s="4">
        <v>15</v>
      </c>
      <c r="E13" s="4">
        <v>9</v>
      </c>
      <c r="F13" s="4">
        <v>0</v>
      </c>
      <c r="G13" s="4">
        <v>0</v>
      </c>
      <c r="H13" s="4"/>
      <c r="I13" s="4"/>
      <c r="J13" s="19">
        <f t="shared" si="0"/>
        <v>1</v>
      </c>
      <c r="K13" s="19">
        <f t="shared" si="1"/>
        <v>1</v>
      </c>
      <c r="L13" s="19">
        <f t="shared" si="2"/>
        <v>0.86499999999999988</v>
      </c>
      <c r="M13" s="20">
        <f t="shared" si="3"/>
        <v>4.625</v>
      </c>
      <c r="N13" s="21"/>
      <c r="O13" s="4">
        <v>24</v>
      </c>
      <c r="P13" s="4">
        <v>18</v>
      </c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42">
        <v>10</v>
      </c>
      <c r="C14" s="4">
        <v>23</v>
      </c>
      <c r="D14" s="4">
        <v>15</v>
      </c>
      <c r="E14" s="4">
        <v>9</v>
      </c>
      <c r="F14" s="4">
        <v>0</v>
      </c>
      <c r="G14" s="4">
        <v>0</v>
      </c>
      <c r="H14" s="4"/>
      <c r="I14" s="4"/>
      <c r="J14" s="19">
        <f t="shared" si="0"/>
        <v>1</v>
      </c>
      <c r="K14" s="19">
        <f t="shared" si="1"/>
        <v>1</v>
      </c>
      <c r="L14" s="19">
        <f t="shared" si="2"/>
        <v>0.86499999999999988</v>
      </c>
      <c r="M14" s="20">
        <f t="shared" si="3"/>
        <v>4.625</v>
      </c>
      <c r="N14" s="21"/>
      <c r="O14" s="4">
        <v>24</v>
      </c>
      <c r="P14" s="4">
        <v>18</v>
      </c>
      <c r="Q14" s="4"/>
      <c r="R14" s="4"/>
      <c r="S14" s="4"/>
      <c r="T14" s="4"/>
      <c r="U14" s="4"/>
      <c r="V14" s="4"/>
    </row>
    <row r="15" spans="1:22" x14ac:dyDescent="0.25">
      <c r="A15" s="16">
        <v>8</v>
      </c>
      <c r="B15" s="42">
        <v>11</v>
      </c>
      <c r="C15" s="4">
        <v>14</v>
      </c>
      <c r="D15" s="4">
        <v>8</v>
      </c>
      <c r="E15" s="4">
        <v>4</v>
      </c>
      <c r="F15" s="4">
        <v>2</v>
      </c>
      <c r="G15" s="4">
        <v>0</v>
      </c>
      <c r="H15" s="4"/>
      <c r="I15" s="4"/>
      <c r="J15" s="19">
        <f t="shared" ref="J15" si="4">SUM(D15:F15)/SUM(D15:G15)</f>
        <v>1</v>
      </c>
      <c r="K15" s="19">
        <f t="shared" ref="K15" si="5">SUM(D15:E15)/SUM(D15:G15)</f>
        <v>0.8571428571428571</v>
      </c>
      <c r="L15" s="19">
        <f t="shared" ref="L15" si="6">(D15+E15*0.64+F15*0.36+G15*0.16)/(D15+E15+F15+G15+I15)</f>
        <v>0.80571428571428583</v>
      </c>
      <c r="M15" s="20">
        <f t="shared" ref="M15" si="7">(D15*5+E15*4+F15*3+G15*2)/SUM(D15:H15)</f>
        <v>4.4285714285714288</v>
      </c>
      <c r="N15" s="21"/>
      <c r="O15" s="4">
        <v>24</v>
      </c>
      <c r="P15" s="4">
        <v>18</v>
      </c>
      <c r="Q15" s="4"/>
      <c r="R15" s="4"/>
      <c r="S15" s="4"/>
      <c r="T15" s="4"/>
      <c r="U15" s="4"/>
      <c r="V15" s="4"/>
    </row>
    <row r="16" spans="1:22" x14ac:dyDescent="0.25">
      <c r="A16" s="16">
        <v>9</v>
      </c>
      <c r="B16" s="42"/>
      <c r="C16" s="4"/>
      <c r="D16" s="4"/>
      <c r="E16" s="4"/>
      <c r="F16" s="4"/>
      <c r="G16" s="4"/>
      <c r="H16" s="4"/>
      <c r="I16" s="4"/>
      <c r="J16" s="19" t="e">
        <f t="shared" si="0"/>
        <v>#DIV/0!</v>
      </c>
      <c r="K16" s="19" t="e">
        <f t="shared" si="1"/>
        <v>#DIV/0!</v>
      </c>
      <c r="L16" s="19" t="e">
        <f t="shared" si="2"/>
        <v>#DIV/0!</v>
      </c>
      <c r="M16" s="20" t="e">
        <f t="shared" si="3"/>
        <v>#DIV/0!</v>
      </c>
      <c r="N16" s="21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50" t="s">
        <v>21</v>
      </c>
      <c r="B17" s="51"/>
      <c r="C17" s="6">
        <f>SUM(C8:C16)</f>
        <v>145</v>
      </c>
      <c r="D17" s="6">
        <f t="shared" ref="D17:I17" si="8">SUM(D8:D16)</f>
        <v>87</v>
      </c>
      <c r="E17" s="6">
        <f t="shared" si="8"/>
        <v>51</v>
      </c>
      <c r="F17" s="6">
        <f t="shared" si="8"/>
        <v>14</v>
      </c>
      <c r="G17" s="6">
        <f t="shared" si="8"/>
        <v>0</v>
      </c>
      <c r="H17" s="6">
        <f t="shared" si="8"/>
        <v>3</v>
      </c>
      <c r="I17" s="6">
        <f t="shared" si="8"/>
        <v>0</v>
      </c>
      <c r="J17" s="9">
        <f t="shared" si="0"/>
        <v>1</v>
      </c>
      <c r="K17" s="8">
        <f t="shared" si="1"/>
        <v>0.90789473684210531</v>
      </c>
      <c r="L17" s="7">
        <f t="shared" si="2"/>
        <v>0.82026315789473692</v>
      </c>
      <c r="M17" s="22">
        <f t="shared" si="3"/>
        <v>4.3935483870967742</v>
      </c>
      <c r="N17" s="21"/>
      <c r="O17" s="14"/>
      <c r="P17" s="14"/>
      <c r="Q17" s="14"/>
      <c r="R17" s="14"/>
      <c r="S17" s="14"/>
      <c r="T17" s="14"/>
      <c r="U17" s="14"/>
      <c r="V17" s="14"/>
    </row>
    <row r="18" spans="1:22" x14ac:dyDescent="0.25">
      <c r="A18" s="14"/>
      <c r="B18" s="23"/>
      <c r="C18" s="14"/>
      <c r="D18" s="14"/>
      <c r="E18" s="14"/>
      <c r="F18" s="14"/>
      <c r="G18" s="14"/>
      <c r="H18" s="14"/>
      <c r="I18" s="14"/>
      <c r="J18" s="24"/>
      <c r="K18" s="24"/>
      <c r="L18" s="24"/>
      <c r="M18" s="14"/>
      <c r="N18" s="21"/>
      <c r="O18" s="14"/>
      <c r="P18" s="14"/>
      <c r="Q18" s="14"/>
      <c r="R18" s="14"/>
      <c r="S18" s="14"/>
      <c r="T18" s="14"/>
      <c r="U18" s="14"/>
      <c r="V18" s="14"/>
    </row>
    <row r="19" spans="1:22" x14ac:dyDescent="0.25">
      <c r="A19" s="16">
        <v>2</v>
      </c>
      <c r="B19" s="58" t="s">
        <v>13</v>
      </c>
      <c r="C19" s="59"/>
      <c r="D19" s="60" t="s">
        <v>75</v>
      </c>
      <c r="E19" s="61"/>
      <c r="F19" s="61"/>
      <c r="G19" s="61"/>
      <c r="H19" s="62"/>
      <c r="I19" s="10"/>
      <c r="J19" s="10"/>
      <c r="K19" s="10"/>
      <c r="L19" s="10"/>
      <c r="M19" s="10"/>
      <c r="N19" s="21"/>
      <c r="O19" s="14"/>
      <c r="P19" s="14"/>
      <c r="Q19" s="14"/>
      <c r="R19" s="14"/>
      <c r="S19" s="14"/>
      <c r="T19" s="14"/>
      <c r="U19" s="14"/>
      <c r="V19" s="14"/>
    </row>
    <row r="20" spans="1:22" ht="15.75" x14ac:dyDescent="0.25">
      <c r="A20" s="52" t="s">
        <v>14</v>
      </c>
      <c r="B20" s="64" t="s">
        <v>1</v>
      </c>
      <c r="C20" s="66" t="s">
        <v>2</v>
      </c>
      <c r="D20" s="68" t="s">
        <v>3</v>
      </c>
      <c r="E20" s="68"/>
      <c r="F20" s="68"/>
      <c r="G20" s="68"/>
      <c r="H20" s="66" t="s">
        <v>4</v>
      </c>
      <c r="I20" s="64" t="s">
        <v>5</v>
      </c>
      <c r="J20" s="48" t="s">
        <v>15</v>
      </c>
      <c r="K20" s="48" t="s">
        <v>16</v>
      </c>
      <c r="L20" s="48" t="s">
        <v>6</v>
      </c>
      <c r="M20" s="48" t="s">
        <v>17</v>
      </c>
      <c r="N20" s="21"/>
      <c r="O20" s="54" t="s">
        <v>12</v>
      </c>
      <c r="P20" s="55"/>
      <c r="Q20" s="55"/>
      <c r="R20" s="55"/>
      <c r="S20" s="55"/>
      <c r="T20" s="55"/>
      <c r="U20" s="55"/>
      <c r="V20" s="56"/>
    </row>
    <row r="21" spans="1:22" x14ac:dyDescent="0.25">
      <c r="A21" s="53"/>
      <c r="B21" s="65"/>
      <c r="C21" s="67"/>
      <c r="D21" s="4">
        <v>5</v>
      </c>
      <c r="E21" s="4">
        <v>4</v>
      </c>
      <c r="F21" s="4">
        <v>3</v>
      </c>
      <c r="G21" s="4">
        <v>2</v>
      </c>
      <c r="H21" s="67"/>
      <c r="I21" s="65"/>
      <c r="J21" s="49"/>
      <c r="K21" s="49"/>
      <c r="L21" s="49"/>
      <c r="M21" s="49"/>
      <c r="N21" s="21"/>
      <c r="O21" s="17" t="str">
        <f t="shared" ref="O21:V21" si="9">O7</f>
        <v>план</v>
      </c>
      <c r="P21" s="18" t="str">
        <f t="shared" si="9"/>
        <v>дано</v>
      </c>
      <c r="Q21" s="18" t="str">
        <f t="shared" si="9"/>
        <v>к/р</v>
      </c>
      <c r="R21" s="18" t="str">
        <f t="shared" si="9"/>
        <v>дано</v>
      </c>
      <c r="S21" s="18" t="str">
        <f t="shared" si="9"/>
        <v>р/р</v>
      </c>
      <c r="T21" s="18" t="str">
        <f t="shared" si="9"/>
        <v>дано</v>
      </c>
      <c r="U21" s="18" t="str">
        <f t="shared" si="9"/>
        <v>п/р</v>
      </c>
      <c r="V21" s="18" t="str">
        <f t="shared" si="9"/>
        <v>дано</v>
      </c>
    </row>
    <row r="22" spans="1:22" x14ac:dyDescent="0.25">
      <c r="A22" s="16">
        <v>1</v>
      </c>
      <c r="B22" s="4" t="s">
        <v>93</v>
      </c>
      <c r="C22" s="4">
        <v>20</v>
      </c>
      <c r="D22" s="4">
        <v>15</v>
      </c>
      <c r="E22" s="4">
        <v>5</v>
      </c>
      <c r="F22" s="4">
        <v>0</v>
      </c>
      <c r="G22" s="4">
        <v>0</v>
      </c>
      <c r="H22" s="4"/>
      <c r="I22" s="4"/>
      <c r="J22" s="19">
        <f>SUM(D22:F22)/SUM(D22:G22)</f>
        <v>1</v>
      </c>
      <c r="K22" s="19">
        <f>SUM(D22:E22)/SUM(D22:G22)</f>
        <v>1</v>
      </c>
      <c r="L22" s="19">
        <f>(D22+E22*0.64+F22*0.36+G22*0.16)/(D22+E22+F22+G22+I22)</f>
        <v>0.90999999999999992</v>
      </c>
      <c r="M22" s="20">
        <f>(D22*5+E22*4+F22*3+G22*2)/SUM(D22:H22)</f>
        <v>4.75</v>
      </c>
      <c r="N22" s="15"/>
      <c r="O22" s="4">
        <v>24</v>
      </c>
      <c r="P22" s="4">
        <v>18</v>
      </c>
      <c r="Q22" s="4"/>
      <c r="R22" s="4"/>
      <c r="S22" s="4"/>
      <c r="T22" s="4"/>
      <c r="U22" s="4"/>
      <c r="V22" s="4"/>
    </row>
    <row r="23" spans="1:22" x14ac:dyDescent="0.25">
      <c r="A23" s="16">
        <v>2</v>
      </c>
      <c r="B23" s="5" t="s">
        <v>94</v>
      </c>
      <c r="C23" s="4">
        <v>18</v>
      </c>
      <c r="D23" s="4">
        <v>13</v>
      </c>
      <c r="E23" s="4">
        <v>5</v>
      </c>
      <c r="F23" s="4">
        <v>0</v>
      </c>
      <c r="G23" s="4">
        <v>0</v>
      </c>
      <c r="H23" s="4"/>
      <c r="I23" s="4"/>
      <c r="J23" s="19">
        <f t="shared" ref="J23:J31" si="10">SUM(D23:F23)/SUM(D23:G23)</f>
        <v>1</v>
      </c>
      <c r="K23" s="19">
        <f t="shared" ref="K23:K31" si="11">SUM(D23:E23)/SUM(D23:G23)</f>
        <v>1</v>
      </c>
      <c r="L23" s="19">
        <f t="shared" ref="L23:L31" si="12">(D23+E23*0.64+F23*0.36+G23*0.16)/(D23+E23+F23+G23+I23)</f>
        <v>0.89999999999999991</v>
      </c>
      <c r="M23" s="20">
        <f t="shared" ref="M23:M31" si="13">(D23*5+E23*4+F23*3+G23*2)/SUM(D23:H23)</f>
        <v>4.7222222222222223</v>
      </c>
      <c r="N23" s="21"/>
      <c r="O23" s="4">
        <v>24</v>
      </c>
      <c r="P23" s="4">
        <v>18</v>
      </c>
      <c r="Q23" s="4"/>
      <c r="R23" s="4"/>
      <c r="S23" s="4"/>
      <c r="T23" s="4"/>
      <c r="U23" s="4"/>
      <c r="V23" s="4"/>
    </row>
    <row r="24" spans="1:22" x14ac:dyDescent="0.25">
      <c r="A24" s="16">
        <v>3</v>
      </c>
      <c r="B24" s="5"/>
      <c r="C24" s="4"/>
      <c r="D24" s="4"/>
      <c r="E24" s="4"/>
      <c r="F24" s="4"/>
      <c r="G24" s="4"/>
      <c r="H24" s="4"/>
      <c r="I24" s="4"/>
      <c r="J24" s="19" t="e">
        <f t="shared" si="10"/>
        <v>#DIV/0!</v>
      </c>
      <c r="K24" s="19" t="e">
        <f t="shared" si="11"/>
        <v>#DIV/0!</v>
      </c>
      <c r="L24" s="19" t="e">
        <f t="shared" si="12"/>
        <v>#DIV/0!</v>
      </c>
      <c r="M24" s="20" t="e">
        <f t="shared" si="13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4</v>
      </c>
      <c r="B25" s="5"/>
      <c r="C25" s="4"/>
      <c r="D25" s="4"/>
      <c r="E25" s="4"/>
      <c r="F25" s="4"/>
      <c r="G25" s="4"/>
      <c r="H25" s="4"/>
      <c r="I25" s="4"/>
      <c r="J25" s="19" t="e">
        <f t="shared" si="10"/>
        <v>#DIV/0!</v>
      </c>
      <c r="K25" s="19" t="e">
        <f t="shared" si="11"/>
        <v>#DIV/0!</v>
      </c>
      <c r="L25" s="19" t="e">
        <f t="shared" si="12"/>
        <v>#DIV/0!</v>
      </c>
      <c r="M25" s="20" t="e">
        <f t="shared" si="13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5</v>
      </c>
      <c r="B26" s="5"/>
      <c r="C26" s="4"/>
      <c r="D26" s="4"/>
      <c r="E26" s="4"/>
      <c r="F26" s="4"/>
      <c r="G26" s="4"/>
      <c r="H26" s="4"/>
      <c r="I26" s="4"/>
      <c r="J26" s="19" t="e">
        <f t="shared" si="10"/>
        <v>#DIV/0!</v>
      </c>
      <c r="K26" s="19" t="e">
        <f t="shared" si="11"/>
        <v>#DIV/0!</v>
      </c>
      <c r="L26" s="19" t="e">
        <f t="shared" si="12"/>
        <v>#DIV/0!</v>
      </c>
      <c r="M26" s="20" t="e">
        <f t="shared" si="13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6">
        <v>6</v>
      </c>
      <c r="B27" s="5"/>
      <c r="C27" s="4"/>
      <c r="D27" s="4"/>
      <c r="E27" s="4"/>
      <c r="F27" s="4"/>
      <c r="G27" s="4"/>
      <c r="H27" s="4"/>
      <c r="I27" s="4"/>
      <c r="J27" s="19" t="e">
        <f t="shared" si="10"/>
        <v>#DIV/0!</v>
      </c>
      <c r="K27" s="19" t="e">
        <f t="shared" si="11"/>
        <v>#DIV/0!</v>
      </c>
      <c r="L27" s="19" t="e">
        <f t="shared" si="12"/>
        <v>#DIV/0!</v>
      </c>
      <c r="M27" s="20" t="e">
        <f t="shared" si="13"/>
        <v>#DIV/0!</v>
      </c>
      <c r="N27" s="21"/>
      <c r="O27" s="4"/>
      <c r="P27" s="4"/>
      <c r="Q27" s="4"/>
      <c r="R27" s="4"/>
      <c r="S27" s="4"/>
      <c r="T27" s="4"/>
      <c r="U27" s="4"/>
      <c r="V27" s="4"/>
    </row>
    <row r="28" spans="1:22" x14ac:dyDescent="0.25">
      <c r="A28" s="16">
        <v>7</v>
      </c>
      <c r="B28" s="5"/>
      <c r="C28" s="4"/>
      <c r="D28" s="4"/>
      <c r="E28" s="4"/>
      <c r="F28" s="4"/>
      <c r="G28" s="4"/>
      <c r="H28" s="4"/>
      <c r="I28" s="4"/>
      <c r="J28" s="19" t="e">
        <f t="shared" si="10"/>
        <v>#DIV/0!</v>
      </c>
      <c r="K28" s="19" t="e">
        <f t="shared" si="11"/>
        <v>#DIV/0!</v>
      </c>
      <c r="L28" s="19" t="e">
        <f t="shared" si="12"/>
        <v>#DIV/0!</v>
      </c>
      <c r="M28" s="20" t="e">
        <f t="shared" si="13"/>
        <v>#DIV/0!</v>
      </c>
      <c r="N28" s="21"/>
      <c r="O28" s="4"/>
      <c r="P28" s="4"/>
      <c r="Q28" s="4"/>
      <c r="R28" s="4"/>
      <c r="S28" s="4"/>
      <c r="T28" s="4"/>
      <c r="U28" s="4"/>
      <c r="V28" s="4"/>
    </row>
    <row r="29" spans="1:22" x14ac:dyDescent="0.25">
      <c r="A29" s="16">
        <v>8</v>
      </c>
      <c r="B29" s="5"/>
      <c r="C29" s="4"/>
      <c r="D29" s="4"/>
      <c r="E29" s="4"/>
      <c r="F29" s="4"/>
      <c r="G29" s="4"/>
      <c r="H29" s="4"/>
      <c r="I29" s="4"/>
      <c r="J29" s="19" t="e">
        <f t="shared" si="10"/>
        <v>#DIV/0!</v>
      </c>
      <c r="K29" s="19" t="e">
        <f t="shared" si="11"/>
        <v>#DIV/0!</v>
      </c>
      <c r="L29" s="19" t="e">
        <f t="shared" si="12"/>
        <v>#DIV/0!</v>
      </c>
      <c r="M29" s="20" t="e">
        <f t="shared" si="13"/>
        <v>#DIV/0!</v>
      </c>
      <c r="N29" s="21"/>
      <c r="O29" s="4"/>
      <c r="P29" s="4"/>
      <c r="Q29" s="4"/>
      <c r="R29" s="4"/>
      <c r="S29" s="4"/>
      <c r="T29" s="4"/>
      <c r="U29" s="4"/>
      <c r="V29" s="4"/>
    </row>
    <row r="30" spans="1:22" x14ac:dyDescent="0.25">
      <c r="A30" s="50" t="s">
        <v>21</v>
      </c>
      <c r="B30" s="51"/>
      <c r="C30" s="6">
        <f>SUM(C22:C29)</f>
        <v>38</v>
      </c>
      <c r="D30" s="6">
        <f t="shared" ref="D30:I30" si="14">SUM(D22:D29)</f>
        <v>28</v>
      </c>
      <c r="E30" s="6">
        <f t="shared" si="14"/>
        <v>10</v>
      </c>
      <c r="F30" s="6">
        <f t="shared" si="14"/>
        <v>0</v>
      </c>
      <c r="G30" s="6">
        <f t="shared" si="14"/>
        <v>0</v>
      </c>
      <c r="H30" s="6">
        <f t="shared" si="14"/>
        <v>0</v>
      </c>
      <c r="I30" s="6">
        <f t="shared" si="14"/>
        <v>0</v>
      </c>
      <c r="J30" s="9">
        <f t="shared" si="10"/>
        <v>1</v>
      </c>
      <c r="K30" s="8">
        <f t="shared" si="11"/>
        <v>1</v>
      </c>
      <c r="L30" s="7">
        <f t="shared" si="12"/>
        <v>0.90526315789473677</v>
      </c>
      <c r="M30" s="22">
        <f t="shared" si="13"/>
        <v>4.7368421052631575</v>
      </c>
      <c r="N30" s="21"/>
      <c r="O30" s="10"/>
      <c r="P30" s="10"/>
      <c r="Q30" s="10"/>
      <c r="R30" s="10"/>
      <c r="S30" s="10"/>
      <c r="T30" s="10"/>
      <c r="U30" s="10"/>
      <c r="V30" s="10"/>
    </row>
    <row r="31" spans="1:22" ht="20.25" customHeight="1" x14ac:dyDescent="0.25">
      <c r="A31" s="86" t="s">
        <v>18</v>
      </c>
      <c r="B31" s="87"/>
      <c r="C31" s="32">
        <f>SUM(C17,C30)</f>
        <v>183</v>
      </c>
      <c r="D31" s="32">
        <f t="shared" ref="D31:I31" si="15">SUM(D17,D30)</f>
        <v>115</v>
      </c>
      <c r="E31" s="32">
        <f t="shared" si="15"/>
        <v>61</v>
      </c>
      <c r="F31" s="32">
        <f t="shared" si="15"/>
        <v>14</v>
      </c>
      <c r="G31" s="32">
        <f t="shared" si="15"/>
        <v>0</v>
      </c>
      <c r="H31" s="32">
        <f t="shared" si="15"/>
        <v>3</v>
      </c>
      <c r="I31" s="32">
        <f t="shared" si="15"/>
        <v>0</v>
      </c>
      <c r="J31" s="26">
        <f t="shared" si="10"/>
        <v>1</v>
      </c>
      <c r="K31" s="26">
        <f t="shared" si="11"/>
        <v>0.9263157894736842</v>
      </c>
      <c r="L31" s="26">
        <f t="shared" si="12"/>
        <v>0.83726315789473671</v>
      </c>
      <c r="M31" s="27">
        <f t="shared" si="13"/>
        <v>4.4611398963730569</v>
      </c>
      <c r="N31" s="11"/>
      <c r="O31" s="10"/>
      <c r="P31" s="10"/>
      <c r="Q31" s="10"/>
      <c r="R31" s="10"/>
      <c r="S31" s="10"/>
      <c r="T31" s="10"/>
      <c r="U31" s="10"/>
      <c r="V31" s="10"/>
    </row>
    <row r="32" spans="1:22" x14ac:dyDescent="0.25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0"/>
      <c r="P32" s="10"/>
      <c r="Q32" s="10"/>
      <c r="R32" s="10"/>
      <c r="S32" s="10"/>
      <c r="T32" s="10"/>
      <c r="U32" s="10"/>
      <c r="V32" s="10"/>
    </row>
    <row r="33" spans="1:22" x14ac:dyDescent="0.25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0"/>
      <c r="P33" s="10"/>
      <c r="Q33" s="10"/>
      <c r="R33" s="10"/>
      <c r="S33" s="10"/>
      <c r="T33" s="10"/>
      <c r="U33" s="10"/>
      <c r="V33" s="10"/>
    </row>
    <row r="34" spans="1:22" x14ac:dyDescent="0.25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0"/>
      <c r="P34" s="10"/>
      <c r="Q34" s="10"/>
      <c r="R34" s="10"/>
      <c r="S34" s="10"/>
      <c r="T34" s="10"/>
      <c r="U34" s="10"/>
      <c r="V34" s="10"/>
    </row>
    <row r="35" spans="1:22" x14ac:dyDescent="0.25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0"/>
      <c r="P35" s="10"/>
      <c r="Q35" s="10"/>
      <c r="R35" s="10"/>
      <c r="S35" s="10"/>
      <c r="T35" s="10"/>
      <c r="U35" s="10"/>
      <c r="V35" s="10"/>
    </row>
    <row r="36" spans="1:22" x14ac:dyDescent="0.25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0"/>
      <c r="P37" s="10"/>
      <c r="Q37" s="10"/>
      <c r="R37" s="10"/>
      <c r="S37" s="10"/>
      <c r="T37" s="10"/>
      <c r="U37" s="10"/>
      <c r="V37" s="10"/>
    </row>
    <row r="38" spans="1:22" x14ac:dyDescent="0.25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0"/>
      <c r="P38" s="10"/>
      <c r="Q38" s="10"/>
      <c r="R38" s="10"/>
      <c r="S38" s="10"/>
      <c r="T38" s="10"/>
      <c r="U38" s="10"/>
      <c r="V38" s="10"/>
    </row>
  </sheetData>
  <mergeCells count="35">
    <mergeCell ref="A30:B30"/>
    <mergeCell ref="A31:B31"/>
    <mergeCell ref="I20:I21"/>
    <mergeCell ref="J20:J21"/>
    <mergeCell ref="K20:K21"/>
    <mergeCell ref="L20:L21"/>
    <mergeCell ref="M20:M21"/>
    <mergeCell ref="O20:V20"/>
    <mergeCell ref="M6:M7"/>
    <mergeCell ref="O6:V6"/>
    <mergeCell ref="A17:B17"/>
    <mergeCell ref="B19:C19"/>
    <mergeCell ref="D19:H19"/>
    <mergeCell ref="A20:A21"/>
    <mergeCell ref="B20:B21"/>
    <mergeCell ref="C20:C21"/>
    <mergeCell ref="D20:G20"/>
    <mergeCell ref="H20:H21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I3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6"/>
  <sheetViews>
    <sheetView zoomScale="90" zoomScaleNormal="90" workbookViewId="0">
      <selection activeCell="W30" sqref="W30"/>
    </sheetView>
  </sheetViews>
  <sheetFormatPr defaultRowHeight="15" x14ac:dyDescent="0.25"/>
  <cols>
    <col min="1" max="1" width="8.7109375" customWidth="1"/>
    <col min="2" max="9" width="6.140625" customWidth="1"/>
    <col min="10" max="10" width="6" customWidth="1"/>
    <col min="11" max="11" width="6.140625" hidden="1" customWidth="1"/>
    <col min="12" max="15" width="6.140625" customWidth="1"/>
    <col min="16" max="17" width="7" customWidth="1"/>
    <col min="18" max="24" width="6.140625" customWidth="1"/>
  </cols>
  <sheetData>
    <row r="1" spans="1:24" ht="21" x14ac:dyDescent="0.35">
      <c r="D1" s="93" t="s">
        <v>60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4" spans="1:24" x14ac:dyDescent="0.25">
      <c r="A4" s="38" t="s">
        <v>57</v>
      </c>
      <c r="B4" s="37" t="s">
        <v>37</v>
      </c>
      <c r="C4" s="37" t="s">
        <v>38</v>
      </c>
      <c r="D4" s="37" t="s">
        <v>39</v>
      </c>
      <c r="E4" s="37" t="s">
        <v>40</v>
      </c>
      <c r="F4" s="37" t="s">
        <v>56</v>
      </c>
      <c r="G4" s="37" t="s">
        <v>41</v>
      </c>
      <c r="H4" s="37" t="s">
        <v>42</v>
      </c>
      <c r="I4" s="37" t="s">
        <v>43</v>
      </c>
      <c r="J4" s="37" t="s">
        <v>44</v>
      </c>
      <c r="K4" s="37" t="s">
        <v>61</v>
      </c>
      <c r="L4" s="37" t="s">
        <v>45</v>
      </c>
      <c r="M4" s="37" t="s">
        <v>46</v>
      </c>
      <c r="N4" s="37" t="s">
        <v>91</v>
      </c>
      <c r="O4" s="37" t="s">
        <v>47</v>
      </c>
      <c r="P4" s="37" t="s">
        <v>48</v>
      </c>
      <c r="Q4" s="37" t="s">
        <v>90</v>
      </c>
      <c r="R4" s="37" t="s">
        <v>49</v>
      </c>
      <c r="S4" s="37" t="s">
        <v>50</v>
      </c>
      <c r="T4" s="37" t="s">
        <v>51</v>
      </c>
      <c r="U4" s="37" t="s">
        <v>52</v>
      </c>
      <c r="V4" s="37" t="s">
        <v>53</v>
      </c>
      <c r="W4" s="37" t="s">
        <v>54</v>
      </c>
      <c r="X4" s="37" t="s">
        <v>55</v>
      </c>
    </row>
    <row r="5" spans="1:24" x14ac:dyDescent="0.25">
      <c r="A5" s="38" t="s">
        <v>58</v>
      </c>
      <c r="B5" s="36">
        <f>Р.яз!K64</f>
        <v>0.48148148148148145</v>
      </c>
      <c r="C5" s="36">
        <f>Лит!K64</f>
        <v>0.58730158730158732</v>
      </c>
      <c r="D5" s="36">
        <f>К.яз!K40</f>
        <v>0.53012048192771088</v>
      </c>
      <c r="E5" s="36">
        <f>Каб.лит!K40</f>
        <v>0.62962962962962965</v>
      </c>
      <c r="F5" s="36">
        <f>А.яз!K24</f>
        <v>0.52659574468085102</v>
      </c>
      <c r="G5" s="36">
        <f>Мат!K52</f>
        <v>0.5</v>
      </c>
      <c r="H5" s="36">
        <f>ОБЖ!K64</f>
        <v>0.72602739726027399</v>
      </c>
      <c r="I5" s="36">
        <f>Ист!K40</f>
        <v>0.56613756613756616</v>
      </c>
      <c r="J5" s="36">
        <f>Общ!K40</f>
        <v>0.56551724137931036</v>
      </c>
      <c r="K5" s="36" t="e">
        <f>#REF!</f>
        <v>#REF!</v>
      </c>
      <c r="L5" s="36">
        <f>Ист.КБР!K31</f>
        <v>0.49180327868852458</v>
      </c>
      <c r="M5" s="36">
        <f>Нем.яз!K13</f>
        <v>0.57731958762886593</v>
      </c>
      <c r="N5" s="36">
        <f>МХК!K64</f>
        <v>0.65</v>
      </c>
      <c r="O5" s="36">
        <f>Геог!K20</f>
        <v>0.72159090909090906</v>
      </c>
      <c r="P5" s="36">
        <f>Геог.КБР!K14</f>
        <v>0.63636363636363635</v>
      </c>
      <c r="Q5" s="36">
        <f>Химия!K64</f>
        <v>0.5679012345679012</v>
      </c>
      <c r="R5" s="36">
        <f>Био!K20</f>
        <v>0.5736842105263158</v>
      </c>
      <c r="S5" s="36">
        <f>Физ!K18</f>
        <v>0.55555555555555558</v>
      </c>
      <c r="T5" s="36">
        <f>Инф!K15</f>
        <v>0.6</v>
      </c>
      <c r="U5" s="36">
        <f>Тех!K28</f>
        <v>0.8294573643410853</v>
      </c>
      <c r="V5" s="36">
        <f>Изо!K18</f>
        <v>0.7010309278350515</v>
      </c>
      <c r="W5" s="36">
        <f>Муз!K18</f>
        <v>0.73195876288659789</v>
      </c>
      <c r="X5" s="36">
        <f>'Ф-ра'!K31</f>
        <v>0.9263157894736842</v>
      </c>
    </row>
    <row r="6" spans="1:24" x14ac:dyDescent="0.25">
      <c r="A6" s="38" t="s">
        <v>59</v>
      </c>
      <c r="B6" s="36">
        <f>Р.яз!J64</f>
        <v>1</v>
      </c>
      <c r="C6" s="36">
        <f>Лит!J64</f>
        <v>1</v>
      </c>
      <c r="D6" s="36">
        <f>К.яз!J40</f>
        <v>1</v>
      </c>
      <c r="E6" s="36">
        <f>Каб.лит!J40</f>
        <v>1</v>
      </c>
      <c r="F6" s="36">
        <f>А.яз!J24</f>
        <v>1</v>
      </c>
      <c r="G6" s="36">
        <f>Мат!J52</f>
        <v>1</v>
      </c>
      <c r="H6" s="36">
        <f>ОБЖ!J64</f>
        <v>1</v>
      </c>
      <c r="I6" s="36">
        <f>Ист!J40</f>
        <v>1</v>
      </c>
      <c r="J6" s="36">
        <f>Общ!J40</f>
        <v>1</v>
      </c>
      <c r="K6" s="36" t="e">
        <f>#REF!</f>
        <v>#REF!</v>
      </c>
      <c r="L6" s="36">
        <f>Ист.КБР!J31</f>
        <v>1</v>
      </c>
      <c r="M6" s="36">
        <f>Нем.яз!J13</f>
        <v>1</v>
      </c>
      <c r="N6" s="36">
        <f>МХК!J64</f>
        <v>0.77500000000000002</v>
      </c>
      <c r="O6" s="36">
        <f>Геог!J20</f>
        <v>1</v>
      </c>
      <c r="P6" s="36">
        <f>Геог.КБР!J14</f>
        <v>1</v>
      </c>
      <c r="Q6" s="36">
        <f>Химия!J64</f>
        <v>1</v>
      </c>
      <c r="R6" s="36">
        <f>Био!J20</f>
        <v>1</v>
      </c>
      <c r="S6" s="36">
        <f>Физ!J18</f>
        <v>1</v>
      </c>
      <c r="T6" s="36">
        <f>Инф!J15</f>
        <v>1</v>
      </c>
      <c r="U6" s="36">
        <f>Тех!J28</f>
        <v>1</v>
      </c>
      <c r="V6" s="36">
        <f>Изо!J18</f>
        <v>1</v>
      </c>
      <c r="W6" s="36">
        <f>Муз!J18</f>
        <v>1</v>
      </c>
      <c r="X6" s="36">
        <f>'Ф-ра'!J31</f>
        <v>1</v>
      </c>
    </row>
  </sheetData>
  <mergeCells count="1">
    <mergeCell ref="D1:S1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7"/>
  <sheetViews>
    <sheetView topLeftCell="A7" workbookViewId="0">
      <selection activeCell="V23" sqref="V2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64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23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73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103</v>
      </c>
      <c r="R7" s="3" t="s">
        <v>8</v>
      </c>
      <c r="S7" s="3" t="s">
        <v>104</v>
      </c>
      <c r="T7" s="3" t="s">
        <v>8</v>
      </c>
      <c r="U7" s="3" t="s">
        <v>105</v>
      </c>
      <c r="V7" s="3" t="s">
        <v>8</v>
      </c>
    </row>
    <row r="8" spans="1:22" x14ac:dyDescent="0.25">
      <c r="A8" s="16">
        <v>1</v>
      </c>
      <c r="B8" s="4" t="s">
        <v>92</v>
      </c>
      <c r="C8" s="4">
        <v>18</v>
      </c>
      <c r="D8" s="4">
        <v>4</v>
      </c>
      <c r="E8" s="4">
        <v>7</v>
      </c>
      <c r="F8" s="4">
        <v>7</v>
      </c>
      <c r="G8" s="4">
        <v>0</v>
      </c>
      <c r="H8" s="4"/>
      <c r="I8" s="4"/>
      <c r="J8" s="19">
        <f>SUM(D8:F8)/SUM(D8:G8)</f>
        <v>1</v>
      </c>
      <c r="K8" s="19">
        <f>SUM(D8:E8)/SUM(D8:G8)</f>
        <v>0.61111111111111116</v>
      </c>
      <c r="L8" s="19">
        <f>(D8+E8*0.64+F8*0.36+G8*0.16)/(D8+E8+F8+G8+I8)</f>
        <v>0.61111111111111116</v>
      </c>
      <c r="M8" s="20">
        <f>(D8*5+E8*4+F8*3+G8*2)/SUM(D8:H8)</f>
        <v>3.8333333333333335</v>
      </c>
      <c r="N8" s="15"/>
      <c r="O8" s="4">
        <v>5</v>
      </c>
      <c r="P8" s="4">
        <v>5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40" t="s">
        <v>88</v>
      </c>
      <c r="C9" s="4">
        <v>19</v>
      </c>
      <c r="D9" s="4">
        <v>4</v>
      </c>
      <c r="E9" s="4">
        <v>7</v>
      </c>
      <c r="F9" s="4">
        <v>8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0.57894736842105265</v>
      </c>
      <c r="L9" s="19">
        <f t="shared" ref="L9:L15" si="2">(D9+E9*0.64+F9*0.36+G9*0.16)/(D9+E9+F9+G9+I9)</f>
        <v>0.59789473684210526</v>
      </c>
      <c r="M9" s="20">
        <f t="shared" ref="M9:M15" si="3">(D9*5+E9*4+F9*3+G9*2)/SUM(D9:H9)</f>
        <v>3.7894736842105261</v>
      </c>
      <c r="N9" s="21"/>
      <c r="O9" s="4">
        <v>5</v>
      </c>
      <c r="P9" s="4">
        <v>5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40" t="s">
        <v>94</v>
      </c>
      <c r="C10" s="4">
        <v>19</v>
      </c>
      <c r="D10" s="4">
        <v>4</v>
      </c>
      <c r="E10" s="4">
        <v>4</v>
      </c>
      <c r="F10" s="4">
        <v>10</v>
      </c>
      <c r="G10" s="4">
        <v>0</v>
      </c>
      <c r="H10" s="4"/>
      <c r="I10" s="4"/>
      <c r="J10" s="19">
        <f t="shared" si="0"/>
        <v>1</v>
      </c>
      <c r="K10" s="19">
        <f t="shared" si="1"/>
        <v>0.44444444444444442</v>
      </c>
      <c r="L10" s="19">
        <f t="shared" si="2"/>
        <v>0.56444444444444442</v>
      </c>
      <c r="M10" s="20">
        <f t="shared" si="3"/>
        <v>3.6666666666666665</v>
      </c>
      <c r="N10" s="21"/>
      <c r="O10" s="4">
        <v>5</v>
      </c>
      <c r="P10" s="4">
        <v>5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40">
        <v>9</v>
      </c>
      <c r="C11" s="4">
        <v>22</v>
      </c>
      <c r="D11" s="4">
        <v>4</v>
      </c>
      <c r="E11" s="4">
        <v>5</v>
      </c>
      <c r="F11" s="4">
        <v>13</v>
      </c>
      <c r="G11" s="4">
        <v>0</v>
      </c>
      <c r="H11" s="4"/>
      <c r="I11" s="4"/>
      <c r="J11" s="19">
        <f t="shared" si="0"/>
        <v>1</v>
      </c>
      <c r="K11" s="19">
        <f t="shared" si="1"/>
        <v>0.40909090909090912</v>
      </c>
      <c r="L11" s="19">
        <f t="shared" si="2"/>
        <v>0.53999999999999992</v>
      </c>
      <c r="M11" s="20">
        <f t="shared" si="3"/>
        <v>3.5909090909090908</v>
      </c>
      <c r="N11" s="21"/>
      <c r="O11" s="4">
        <v>5</v>
      </c>
      <c r="P11" s="4">
        <v>5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16">
        <v>5</v>
      </c>
      <c r="B12" s="40">
        <v>11</v>
      </c>
      <c r="C12" s="4">
        <v>14</v>
      </c>
      <c r="D12" s="4">
        <v>7</v>
      </c>
      <c r="E12" s="4">
        <v>3</v>
      </c>
      <c r="F12" s="4">
        <v>4</v>
      </c>
      <c r="G12" s="4">
        <v>0</v>
      </c>
      <c r="H12" s="4"/>
      <c r="I12" s="4"/>
      <c r="J12" s="19">
        <f t="shared" si="0"/>
        <v>1</v>
      </c>
      <c r="K12" s="19">
        <f t="shared" si="1"/>
        <v>0.7142857142857143</v>
      </c>
      <c r="L12" s="19">
        <f t="shared" si="2"/>
        <v>0.74</v>
      </c>
      <c r="M12" s="20">
        <f t="shared" si="3"/>
        <v>4.2142857142857144</v>
      </c>
      <c r="N12" s="21"/>
      <c r="O12" s="4">
        <v>5</v>
      </c>
      <c r="P12" s="4">
        <v>5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16">
        <v>6</v>
      </c>
      <c r="B13" s="40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40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92</v>
      </c>
      <c r="D15" s="6">
        <f t="shared" ref="D15:I15" si="4">SUM(D8:D14)</f>
        <v>23</v>
      </c>
      <c r="E15" s="6">
        <f t="shared" si="4"/>
        <v>26</v>
      </c>
      <c r="F15" s="6">
        <f t="shared" si="4"/>
        <v>42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0.53846153846153844</v>
      </c>
      <c r="L15" s="7">
        <f t="shared" si="2"/>
        <v>0.60175824175824177</v>
      </c>
      <c r="M15" s="22">
        <f t="shared" si="3"/>
        <v>3.7912087912087911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 t="s">
        <v>79</v>
      </c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">
        <v>103</v>
      </c>
      <c r="R19" s="18" t="str">
        <f t="shared" si="5"/>
        <v>дано</v>
      </c>
      <c r="S19" s="18" t="s">
        <v>104</v>
      </c>
      <c r="T19" s="18" t="str">
        <f t="shared" si="5"/>
        <v>дано</v>
      </c>
      <c r="U19" s="18" t="s">
        <v>105</v>
      </c>
      <c r="V19" s="18" t="str">
        <f t="shared" si="5"/>
        <v>дано</v>
      </c>
    </row>
    <row r="20" spans="1:22" x14ac:dyDescent="0.25">
      <c r="A20" s="16">
        <v>1</v>
      </c>
      <c r="B20" s="4">
        <v>5</v>
      </c>
      <c r="C20" s="4">
        <v>22</v>
      </c>
      <c r="D20" s="4">
        <v>4</v>
      </c>
      <c r="E20" s="4">
        <v>7</v>
      </c>
      <c r="F20" s="4">
        <v>11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</v>
      </c>
      <c r="L20" s="19">
        <f>(D20+E20*0.64+F20*0.36+G20*0.16)/(D20+E20+F20+G20+I20)</f>
        <v>0.56545454545454554</v>
      </c>
      <c r="M20" s="20">
        <f>(D20*5+E20*4+F20*3+G20*2)/SUM(D20:H20)</f>
        <v>3.6818181818181817</v>
      </c>
      <c r="N20" s="15"/>
      <c r="O20" s="4">
        <v>11</v>
      </c>
      <c r="P20" s="4">
        <v>11</v>
      </c>
      <c r="Q20" s="4">
        <v>1</v>
      </c>
      <c r="R20" s="4">
        <v>1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5">
      <c r="A21" s="16">
        <v>2</v>
      </c>
      <c r="B21" s="5" t="s">
        <v>93</v>
      </c>
      <c r="C21" s="4">
        <v>20</v>
      </c>
      <c r="D21" s="4">
        <v>3</v>
      </c>
      <c r="E21" s="4">
        <v>10</v>
      </c>
      <c r="F21" s="4">
        <v>7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0.65</v>
      </c>
      <c r="L21" s="19">
        <f t="shared" ref="L21:L27" si="8">(D21+E21*0.64+F21*0.36+G21*0.16)/(D21+E21+F21+G21+I21)</f>
        <v>0.59599999999999997</v>
      </c>
      <c r="M21" s="20">
        <f t="shared" ref="M21:M27" si="9">(D21*5+E21*4+F21*3+G21*2)/SUM(D21:H21)</f>
        <v>3.8</v>
      </c>
      <c r="N21" s="21"/>
      <c r="O21" s="4">
        <v>5</v>
      </c>
      <c r="P21" s="4">
        <v>5</v>
      </c>
      <c r="Q21" s="4">
        <v>1</v>
      </c>
      <c r="R21" s="4">
        <v>1</v>
      </c>
      <c r="S21" s="4">
        <v>0</v>
      </c>
      <c r="T21" s="4">
        <v>0</v>
      </c>
      <c r="U21" s="4">
        <v>0</v>
      </c>
      <c r="V21" s="4">
        <v>0</v>
      </c>
    </row>
    <row r="22" spans="1:22" x14ac:dyDescent="0.25">
      <c r="A22" s="16">
        <v>3</v>
      </c>
      <c r="B22" s="5" t="s">
        <v>100</v>
      </c>
      <c r="C22" s="4">
        <v>19</v>
      </c>
      <c r="D22" s="4">
        <v>5</v>
      </c>
      <c r="E22" s="4">
        <v>4</v>
      </c>
      <c r="F22" s="4">
        <v>10</v>
      </c>
      <c r="G22" s="4">
        <v>0</v>
      </c>
      <c r="H22" s="4"/>
      <c r="I22" s="4"/>
      <c r="J22" s="19">
        <f t="shared" si="6"/>
        <v>1</v>
      </c>
      <c r="K22" s="19">
        <f t="shared" si="7"/>
        <v>0.47368421052631576</v>
      </c>
      <c r="L22" s="19">
        <f t="shared" si="8"/>
        <v>0.58736842105263154</v>
      </c>
      <c r="M22" s="20">
        <f t="shared" si="9"/>
        <v>3.736842105263158</v>
      </c>
      <c r="N22" s="21"/>
      <c r="O22" s="4">
        <v>3</v>
      </c>
      <c r="P22" s="4">
        <v>3</v>
      </c>
      <c r="Q22" s="4">
        <v>1</v>
      </c>
      <c r="R22" s="4">
        <v>1</v>
      </c>
      <c r="S22" s="4">
        <v>0</v>
      </c>
      <c r="T22" s="4">
        <v>0</v>
      </c>
      <c r="U22" s="4">
        <v>2</v>
      </c>
      <c r="V22" s="4">
        <v>2</v>
      </c>
    </row>
    <row r="23" spans="1:22" x14ac:dyDescent="0.25">
      <c r="A23" s="16">
        <v>4</v>
      </c>
      <c r="B23" s="5" t="s">
        <v>101</v>
      </c>
      <c r="C23" s="4">
        <v>14</v>
      </c>
      <c r="D23" s="4">
        <v>0</v>
      </c>
      <c r="E23" s="4">
        <v>6</v>
      </c>
      <c r="F23" s="4">
        <v>8</v>
      </c>
      <c r="G23" s="4">
        <v>0</v>
      </c>
      <c r="H23" s="4"/>
      <c r="I23" s="4"/>
      <c r="J23" s="19">
        <f t="shared" si="6"/>
        <v>1</v>
      </c>
      <c r="K23" s="19">
        <f t="shared" si="7"/>
        <v>0.42857142857142855</v>
      </c>
      <c r="L23" s="19">
        <f t="shared" si="8"/>
        <v>0.48</v>
      </c>
      <c r="M23" s="20">
        <f t="shared" si="9"/>
        <v>3.4285714285714284</v>
      </c>
      <c r="N23" s="21"/>
      <c r="O23" s="4">
        <v>3</v>
      </c>
      <c r="P23" s="4">
        <v>3</v>
      </c>
      <c r="Q23" s="4">
        <v>1</v>
      </c>
      <c r="R23" s="4">
        <v>1</v>
      </c>
      <c r="S23" s="4">
        <v>0</v>
      </c>
      <c r="T23" s="4">
        <v>0</v>
      </c>
      <c r="U23" s="4">
        <v>2</v>
      </c>
      <c r="V23" s="4">
        <v>2</v>
      </c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75</v>
      </c>
      <c r="D27" s="6">
        <f t="shared" ref="D27:I27" si="10">SUM(D20:D26)</f>
        <v>12</v>
      </c>
      <c r="E27" s="6">
        <f t="shared" si="10"/>
        <v>27</v>
      </c>
      <c r="F27" s="6">
        <f t="shared" si="10"/>
        <v>36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0.52</v>
      </c>
      <c r="L27" s="7">
        <f t="shared" si="8"/>
        <v>0.56320000000000003</v>
      </c>
      <c r="M27" s="22">
        <f t="shared" si="9"/>
        <v>3.68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/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Д</v>
      </c>
      <c r="R31" s="18" t="str">
        <f t="shared" si="11"/>
        <v>дано</v>
      </c>
      <c r="S31" s="18" t="str">
        <f t="shared" si="11"/>
        <v>И</v>
      </c>
      <c r="T31" s="18" t="str">
        <f t="shared" si="11"/>
        <v>дано</v>
      </c>
      <c r="U31" s="18" t="str">
        <f t="shared" si="11"/>
        <v>С</v>
      </c>
      <c r="V31" s="18" t="str">
        <f t="shared" si="11"/>
        <v>дано</v>
      </c>
    </row>
    <row r="32" spans="1:22" x14ac:dyDescent="0.25">
      <c r="A32" s="16">
        <v>1</v>
      </c>
      <c r="B32" s="4">
        <v>5</v>
      </c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15.75" x14ac:dyDescent="0.25">
      <c r="A40" s="46" t="s">
        <v>18</v>
      </c>
      <c r="B40" s="47"/>
      <c r="C40" s="6">
        <f>SUM(C15,C27,C39)</f>
        <v>167</v>
      </c>
      <c r="D40" s="6">
        <f t="shared" ref="D40:I40" si="17">SUM(D15,D27,D39)</f>
        <v>35</v>
      </c>
      <c r="E40" s="6">
        <f t="shared" si="17"/>
        <v>53</v>
      </c>
      <c r="F40" s="6">
        <f t="shared" si="17"/>
        <v>78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0.53012048192771088</v>
      </c>
      <c r="L40" s="26">
        <f t="shared" ref="L40" si="20">(D40+E40*0.64+F40*0.36+G40*0.16)/(D40+E40+F40+G40+I40)</f>
        <v>0.58433734939759041</v>
      </c>
      <c r="M40" s="27">
        <f t="shared" ref="M40" si="21">(D40*5+E40*4+F40*3+G40*2)/SUM(D40:H40)</f>
        <v>3.7409638554216866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mergeCells count="50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A40:B40"/>
    <mergeCell ref="J30:J31"/>
    <mergeCell ref="K30:K31"/>
    <mergeCell ref="L30:L31"/>
    <mergeCell ref="M30:M3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7"/>
  <sheetViews>
    <sheetView topLeftCell="A10" workbookViewId="0">
      <selection activeCell="V23" sqref="V23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65</v>
      </c>
      <c r="E3" s="76"/>
      <c r="F3" s="76"/>
      <c r="G3" s="76"/>
      <c r="H3" s="76"/>
      <c r="I3" s="76"/>
      <c r="J3" s="76"/>
      <c r="K3" s="76"/>
      <c r="L3" s="76"/>
      <c r="M3" s="77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73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103</v>
      </c>
      <c r="R7" s="3" t="s">
        <v>8</v>
      </c>
      <c r="S7" s="3" t="s">
        <v>104</v>
      </c>
      <c r="T7" s="3" t="s">
        <v>8</v>
      </c>
      <c r="U7" s="3" t="s">
        <v>105</v>
      </c>
      <c r="V7" s="3" t="s">
        <v>8</v>
      </c>
    </row>
    <row r="8" spans="1:22" x14ac:dyDescent="0.25">
      <c r="A8" s="16">
        <v>1</v>
      </c>
      <c r="B8" s="4" t="s">
        <v>92</v>
      </c>
      <c r="C8" s="4">
        <v>18</v>
      </c>
      <c r="D8" s="4">
        <v>5</v>
      </c>
      <c r="E8" s="4">
        <v>8</v>
      </c>
      <c r="F8" s="4">
        <v>5</v>
      </c>
      <c r="G8" s="4">
        <v>0</v>
      </c>
      <c r="H8" s="4"/>
      <c r="I8" s="4"/>
      <c r="J8" s="19">
        <f>SUM(D8:F8)/SUM(D8:G8)</f>
        <v>1</v>
      </c>
      <c r="K8" s="19">
        <f>SUM(D8:E8)/SUM(D8:G8)</f>
        <v>0.72222222222222221</v>
      </c>
      <c r="L8" s="19">
        <f>(D8+E8*0.64+F8*0.36+G8*0.16)/(D8+E8+F8+G8+I8)</f>
        <v>0.66222222222222227</v>
      </c>
      <c r="M8" s="20">
        <f>(D8*5+E8*4+F8*3+G8*2)/SUM(D8:H8)</f>
        <v>4</v>
      </c>
      <c r="N8" s="15"/>
      <c r="O8" s="4">
        <v>10</v>
      </c>
      <c r="P8" s="4">
        <v>10</v>
      </c>
      <c r="Q8" s="4">
        <v>0</v>
      </c>
      <c r="R8" s="4">
        <v>0</v>
      </c>
      <c r="S8" s="4">
        <v>0</v>
      </c>
      <c r="T8" s="4">
        <v>0</v>
      </c>
      <c r="U8" s="4">
        <v>1</v>
      </c>
      <c r="V8" s="4">
        <v>1</v>
      </c>
    </row>
    <row r="9" spans="1:22" x14ac:dyDescent="0.25">
      <c r="A9" s="16">
        <v>2</v>
      </c>
      <c r="B9" s="5" t="s">
        <v>88</v>
      </c>
      <c r="C9" s="4">
        <v>19</v>
      </c>
      <c r="D9" s="4">
        <v>7</v>
      </c>
      <c r="E9" s="4">
        <v>7</v>
      </c>
      <c r="F9" s="4">
        <v>5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0.73684210526315785</v>
      </c>
      <c r="L9" s="19">
        <f t="shared" ref="L9:L15" si="2">(D9+E9*0.64+F9*0.36+G9*0.16)/(D9+E9+F9+G9+I9)</f>
        <v>0.69894736842105265</v>
      </c>
      <c r="M9" s="20">
        <f t="shared" ref="M9:M15" si="3">(D9*5+E9*4+F9*3+G9*2)/SUM(D9:H9)</f>
        <v>4.1052631578947372</v>
      </c>
      <c r="N9" s="21"/>
      <c r="O9" s="4">
        <v>10</v>
      </c>
      <c r="P9" s="4">
        <v>10</v>
      </c>
      <c r="Q9" s="4">
        <v>0</v>
      </c>
      <c r="R9" s="4">
        <v>0</v>
      </c>
      <c r="S9" s="4">
        <v>0</v>
      </c>
      <c r="T9" s="4">
        <v>0</v>
      </c>
      <c r="U9" s="4">
        <v>1</v>
      </c>
      <c r="V9" s="4">
        <v>1</v>
      </c>
    </row>
    <row r="10" spans="1:22" x14ac:dyDescent="0.25">
      <c r="A10" s="16">
        <v>3</v>
      </c>
      <c r="B10" s="5" t="s">
        <v>94</v>
      </c>
      <c r="C10" s="4">
        <v>18</v>
      </c>
      <c r="D10" s="4">
        <v>4</v>
      </c>
      <c r="E10" s="4">
        <v>4</v>
      </c>
      <c r="F10" s="4">
        <v>10</v>
      </c>
      <c r="G10" s="4">
        <v>0</v>
      </c>
      <c r="H10" s="4"/>
      <c r="I10" s="4"/>
      <c r="J10" s="19">
        <f t="shared" si="0"/>
        <v>1</v>
      </c>
      <c r="K10" s="19">
        <f t="shared" si="1"/>
        <v>0.44444444444444442</v>
      </c>
      <c r="L10" s="19">
        <f t="shared" si="2"/>
        <v>0.56444444444444442</v>
      </c>
      <c r="M10" s="20">
        <f t="shared" si="3"/>
        <v>3.6666666666666665</v>
      </c>
      <c r="N10" s="21"/>
      <c r="O10" s="4">
        <v>12</v>
      </c>
      <c r="P10" s="4">
        <v>12</v>
      </c>
      <c r="Q10" s="4">
        <v>0</v>
      </c>
      <c r="R10" s="4">
        <v>0</v>
      </c>
      <c r="S10" s="4"/>
      <c r="T10" s="4"/>
      <c r="U10" s="4"/>
      <c r="V10" s="4"/>
    </row>
    <row r="11" spans="1:22" x14ac:dyDescent="0.25">
      <c r="A11" s="16">
        <v>4</v>
      </c>
      <c r="B11" s="5">
        <v>9</v>
      </c>
      <c r="C11" s="4">
        <v>22</v>
      </c>
      <c r="D11" s="4">
        <v>3</v>
      </c>
      <c r="E11" s="4">
        <v>6</v>
      </c>
      <c r="F11" s="4">
        <v>13</v>
      </c>
      <c r="G11" s="4">
        <v>0</v>
      </c>
      <c r="H11" s="4"/>
      <c r="I11" s="4"/>
      <c r="J11" s="19">
        <f t="shared" si="0"/>
        <v>1</v>
      </c>
      <c r="K11" s="19">
        <f t="shared" si="1"/>
        <v>0.40909090909090912</v>
      </c>
      <c r="L11" s="19">
        <f t="shared" si="2"/>
        <v>0.52363636363636357</v>
      </c>
      <c r="M11" s="20">
        <f t="shared" si="3"/>
        <v>3.5454545454545454</v>
      </c>
      <c r="N11" s="21"/>
      <c r="O11" s="4">
        <v>8</v>
      </c>
      <c r="P11" s="4">
        <v>8</v>
      </c>
      <c r="Q11" s="4">
        <v>0</v>
      </c>
      <c r="R11" s="4">
        <v>0</v>
      </c>
      <c r="S11" s="4">
        <v>0</v>
      </c>
      <c r="T11" s="4">
        <v>0</v>
      </c>
      <c r="U11" s="4">
        <v>2</v>
      </c>
      <c r="V11" s="4">
        <v>2</v>
      </c>
    </row>
    <row r="12" spans="1:22" x14ac:dyDescent="0.25">
      <c r="A12" s="16">
        <v>5</v>
      </c>
      <c r="B12" s="5">
        <v>10</v>
      </c>
      <c r="C12" s="4">
        <v>23</v>
      </c>
      <c r="D12" s="4">
        <v>13</v>
      </c>
      <c r="E12" s="4">
        <v>7</v>
      </c>
      <c r="F12" s="4">
        <v>3</v>
      </c>
      <c r="G12" s="4">
        <v>0</v>
      </c>
      <c r="H12" s="4"/>
      <c r="I12" s="4"/>
      <c r="J12" s="19">
        <f t="shared" si="0"/>
        <v>1</v>
      </c>
      <c r="K12" s="19">
        <f t="shared" si="1"/>
        <v>0.86956521739130432</v>
      </c>
      <c r="L12" s="19">
        <f t="shared" si="2"/>
        <v>0.80695652173913057</v>
      </c>
      <c r="M12" s="20">
        <f t="shared" si="3"/>
        <v>4.4347826086956523</v>
      </c>
      <c r="N12" s="21"/>
      <c r="O12" s="4">
        <v>38</v>
      </c>
      <c r="P12" s="4">
        <v>38</v>
      </c>
      <c r="Q12" s="4">
        <v>0</v>
      </c>
      <c r="R12" s="4">
        <v>0</v>
      </c>
      <c r="S12" s="4">
        <v>0</v>
      </c>
      <c r="T12" s="4">
        <v>0</v>
      </c>
      <c r="U12" s="4">
        <v>2</v>
      </c>
      <c r="V12" s="4">
        <v>2</v>
      </c>
    </row>
    <row r="13" spans="1:22" x14ac:dyDescent="0.25">
      <c r="A13" s="16">
        <v>6</v>
      </c>
      <c r="B13" s="5">
        <v>11</v>
      </c>
      <c r="C13" s="4">
        <v>14</v>
      </c>
      <c r="D13" s="4">
        <v>7</v>
      </c>
      <c r="E13" s="4">
        <v>6</v>
      </c>
      <c r="F13" s="4">
        <v>1</v>
      </c>
      <c r="G13" s="4">
        <v>0</v>
      </c>
      <c r="H13" s="4"/>
      <c r="I13" s="4"/>
      <c r="J13" s="19">
        <f t="shared" si="0"/>
        <v>1</v>
      </c>
      <c r="K13" s="19">
        <f t="shared" si="1"/>
        <v>0.9285714285714286</v>
      </c>
      <c r="L13" s="19">
        <f t="shared" si="2"/>
        <v>0.79999999999999993</v>
      </c>
      <c r="M13" s="20">
        <f t="shared" si="3"/>
        <v>4.4285714285714288</v>
      </c>
      <c r="N13" s="21"/>
      <c r="O13" s="4">
        <v>10</v>
      </c>
      <c r="P13" s="4">
        <v>10</v>
      </c>
      <c r="Q13" s="4">
        <v>0</v>
      </c>
      <c r="R13" s="4">
        <v>0</v>
      </c>
      <c r="S13" s="4">
        <v>0</v>
      </c>
      <c r="T13" s="4">
        <v>0</v>
      </c>
      <c r="U13" s="4">
        <v>1</v>
      </c>
      <c r="V13" s="4">
        <v>1</v>
      </c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114</v>
      </c>
      <c r="D15" s="6">
        <f t="shared" ref="D15:I15" si="4">SUM(D8:D14)</f>
        <v>39</v>
      </c>
      <c r="E15" s="6">
        <f t="shared" si="4"/>
        <v>38</v>
      </c>
      <c r="F15" s="6">
        <f t="shared" si="4"/>
        <v>37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0.67543859649122806</v>
      </c>
      <c r="L15" s="7">
        <f t="shared" si="2"/>
        <v>0.67228070175438592</v>
      </c>
      <c r="M15" s="22">
        <f t="shared" si="3"/>
        <v>4.0175438596491224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 t="s">
        <v>79</v>
      </c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Д</v>
      </c>
      <c r="R19" s="18" t="str">
        <f t="shared" si="5"/>
        <v>дано</v>
      </c>
      <c r="S19" s="18" t="str">
        <f t="shared" si="5"/>
        <v>И</v>
      </c>
      <c r="T19" s="18" t="str">
        <f t="shared" si="5"/>
        <v>дано</v>
      </c>
      <c r="U19" s="18" t="str">
        <f t="shared" si="5"/>
        <v>С</v>
      </c>
      <c r="V19" s="18" t="str">
        <f t="shared" si="5"/>
        <v>дано</v>
      </c>
    </row>
    <row r="20" spans="1:22" x14ac:dyDescent="0.25">
      <c r="A20" s="16">
        <v>1</v>
      </c>
      <c r="B20" s="4">
        <v>5</v>
      </c>
      <c r="C20" s="4">
        <v>22</v>
      </c>
      <c r="D20" s="4">
        <v>3</v>
      </c>
      <c r="E20" s="4">
        <v>10</v>
      </c>
      <c r="F20" s="4">
        <v>9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0.59090909090909094</v>
      </c>
      <c r="L20" s="19">
        <f>(D20+E20*0.64+F20*0.36+G20*0.16)/(D20+E20+F20+G20+I20)</f>
        <v>0.57454545454545458</v>
      </c>
      <c r="M20" s="20">
        <f>(D20*5+E20*4+F20*3+G20*2)/SUM(D20:H20)</f>
        <v>3.7272727272727271</v>
      </c>
      <c r="N20" s="15"/>
      <c r="O20" s="4">
        <v>6</v>
      </c>
      <c r="P20" s="4">
        <v>6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5">
      <c r="A21" s="16">
        <v>2</v>
      </c>
      <c r="B21" s="5" t="s">
        <v>93</v>
      </c>
      <c r="C21" s="4">
        <v>20</v>
      </c>
      <c r="D21" s="4">
        <v>5</v>
      </c>
      <c r="E21" s="4">
        <v>5</v>
      </c>
      <c r="F21" s="4">
        <v>10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0.5</v>
      </c>
      <c r="L21" s="19">
        <f t="shared" ref="L21:L27" si="8">(D21+E21*0.64+F21*0.36+G21*0.16)/(D21+E21+F21+G21+I21)</f>
        <v>0.59</v>
      </c>
      <c r="M21" s="20">
        <f t="shared" ref="M21:M27" si="9">(D21*5+E21*4+F21*3+G21*2)/SUM(D21:H21)</f>
        <v>3.75</v>
      </c>
      <c r="N21" s="21"/>
      <c r="O21" s="4">
        <v>11</v>
      </c>
      <c r="P21" s="4">
        <v>11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</row>
    <row r="22" spans="1:22" x14ac:dyDescent="0.25">
      <c r="A22" s="16">
        <v>3</v>
      </c>
      <c r="B22" s="5" t="s">
        <v>100</v>
      </c>
      <c r="C22" s="4">
        <v>19</v>
      </c>
      <c r="D22" s="4">
        <v>9</v>
      </c>
      <c r="E22" s="4">
        <v>4</v>
      </c>
      <c r="F22" s="4">
        <v>6</v>
      </c>
      <c r="G22" s="4">
        <v>0</v>
      </c>
      <c r="H22" s="4"/>
      <c r="I22" s="4"/>
      <c r="J22" s="19">
        <f t="shared" si="6"/>
        <v>1</v>
      </c>
      <c r="K22" s="19">
        <f t="shared" si="7"/>
        <v>0.68421052631578949</v>
      </c>
      <c r="L22" s="19">
        <f t="shared" si="8"/>
        <v>0.72210526315789481</v>
      </c>
      <c r="M22" s="20">
        <f t="shared" si="9"/>
        <v>4.1578947368421053</v>
      </c>
      <c r="N22" s="21"/>
      <c r="O22" s="4">
        <v>10</v>
      </c>
      <c r="P22" s="4">
        <v>10</v>
      </c>
      <c r="Q22" s="4">
        <v>0</v>
      </c>
      <c r="R22" s="4">
        <v>0</v>
      </c>
      <c r="S22" s="4">
        <v>0</v>
      </c>
      <c r="T22" s="4">
        <v>0</v>
      </c>
      <c r="U22" s="4">
        <v>2</v>
      </c>
      <c r="V22" s="4">
        <v>2</v>
      </c>
    </row>
    <row r="23" spans="1:22" x14ac:dyDescent="0.25">
      <c r="A23" s="16">
        <v>4</v>
      </c>
      <c r="B23" s="5" t="s">
        <v>101</v>
      </c>
      <c r="C23" s="4">
        <v>14</v>
      </c>
      <c r="D23" s="4">
        <v>0</v>
      </c>
      <c r="E23" s="4">
        <v>6</v>
      </c>
      <c r="F23" s="4">
        <v>8</v>
      </c>
      <c r="G23" s="4">
        <v>0</v>
      </c>
      <c r="H23" s="4"/>
      <c r="I23" s="4"/>
      <c r="J23" s="19">
        <f t="shared" si="6"/>
        <v>1</v>
      </c>
      <c r="K23" s="19">
        <f t="shared" si="7"/>
        <v>0.42857142857142855</v>
      </c>
      <c r="L23" s="19">
        <f t="shared" si="8"/>
        <v>0.48</v>
      </c>
      <c r="M23" s="20">
        <f t="shared" si="9"/>
        <v>3.4285714285714284</v>
      </c>
      <c r="N23" s="21"/>
      <c r="O23" s="4">
        <v>10</v>
      </c>
      <c r="P23" s="4">
        <v>10</v>
      </c>
      <c r="Q23" s="4">
        <v>0</v>
      </c>
      <c r="R23" s="4">
        <v>0</v>
      </c>
      <c r="S23" s="4">
        <v>0</v>
      </c>
      <c r="T23" s="4">
        <v>0</v>
      </c>
      <c r="U23" s="4">
        <v>2</v>
      </c>
      <c r="V23" s="4">
        <v>2</v>
      </c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75</v>
      </c>
      <c r="D27" s="6">
        <f t="shared" ref="D27:I27" si="10">SUM(D20:D26)</f>
        <v>17</v>
      </c>
      <c r="E27" s="6">
        <f t="shared" si="10"/>
        <v>25</v>
      </c>
      <c r="F27" s="6">
        <f t="shared" si="10"/>
        <v>33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0.56000000000000005</v>
      </c>
      <c r="L27" s="7">
        <f t="shared" si="8"/>
        <v>0.59839999999999993</v>
      </c>
      <c r="M27" s="22">
        <f t="shared" si="9"/>
        <v>3.7866666666666666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/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Д</v>
      </c>
      <c r="R31" s="18" t="str">
        <f t="shared" si="11"/>
        <v>дано</v>
      </c>
      <c r="S31" s="18" t="str">
        <f t="shared" si="11"/>
        <v>И</v>
      </c>
      <c r="T31" s="18" t="str">
        <f t="shared" si="11"/>
        <v>дано</v>
      </c>
      <c r="U31" s="18" t="str">
        <f t="shared" si="11"/>
        <v>С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40" si="14">(D33+E33*0.64+F33*0.36+G33*0.16)/(D33+E33+F33+G33+I33)</f>
        <v>#DIV/0!</v>
      </c>
      <c r="M33" s="20" t="e">
        <f t="shared" ref="M33:M40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21" customHeight="1" x14ac:dyDescent="0.25">
      <c r="A40" s="46" t="s">
        <v>18</v>
      </c>
      <c r="B40" s="47"/>
      <c r="C40" s="6">
        <f>SUM(C15,C27,C39)</f>
        <v>189</v>
      </c>
      <c r="D40" s="6">
        <f t="shared" ref="D40:I40" si="17">SUM(D15,D27,D39)</f>
        <v>56</v>
      </c>
      <c r="E40" s="6">
        <f t="shared" si="17"/>
        <v>63</v>
      </c>
      <c r="F40" s="6">
        <f t="shared" si="17"/>
        <v>70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0.62962962962962965</v>
      </c>
      <c r="L40" s="26">
        <f t="shared" si="14"/>
        <v>0.64296296296296296</v>
      </c>
      <c r="M40" s="27">
        <f t="shared" si="15"/>
        <v>3.925925925925926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sheetProtection password="CF66" sheet="1" objects="1" scenarios="1"/>
  <mergeCells count="50">
    <mergeCell ref="A40:B40"/>
    <mergeCell ref="D3:M3"/>
    <mergeCell ref="J30:J31"/>
    <mergeCell ref="K30:K31"/>
    <mergeCell ref="L30:L31"/>
    <mergeCell ref="M30:M31"/>
    <mergeCell ref="I18:I19"/>
    <mergeCell ref="J18:J19"/>
    <mergeCell ref="K18:K19"/>
    <mergeCell ref="L18:L19"/>
    <mergeCell ref="M18:M19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1:E1"/>
    <mergeCell ref="F1:K1"/>
    <mergeCell ref="L1:M1"/>
    <mergeCell ref="B3:C3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1"/>
  <sheetViews>
    <sheetView workbookViewId="0">
      <selection activeCell="A5" sqref="A5:M2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24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78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1">
        <v>5</v>
      </c>
      <c r="C8" s="4">
        <v>22</v>
      </c>
      <c r="D8" s="4">
        <v>4</v>
      </c>
      <c r="E8" s="4">
        <v>5</v>
      </c>
      <c r="F8" s="4">
        <v>13</v>
      </c>
      <c r="G8" s="4">
        <v>0</v>
      </c>
      <c r="H8" s="4"/>
      <c r="I8" s="4"/>
      <c r="J8" s="19">
        <f>SUM(D8:F8)/SUM(D8:G8)</f>
        <v>1</v>
      </c>
      <c r="K8" s="19">
        <f>SUM(D8:E8)/SUM(D8:G8)</f>
        <v>0.40909090909090912</v>
      </c>
      <c r="L8" s="19">
        <f>(D8+E8*0.64+F8*0.36+G8*0.16)/(D8+E8+F8+G8+I8)</f>
        <v>0.53999999999999992</v>
      </c>
      <c r="M8" s="20">
        <f>(D8*5+E8*4+F8*3+G8*2)/SUM(D8:H8)</f>
        <v>3.5909090909090908</v>
      </c>
      <c r="N8" s="15"/>
      <c r="O8" s="4">
        <v>24</v>
      </c>
      <c r="P8" s="4">
        <v>18</v>
      </c>
      <c r="Q8" s="4">
        <v>2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42">
        <v>9</v>
      </c>
      <c r="C9" s="4">
        <v>22</v>
      </c>
      <c r="D9" s="4">
        <v>2</v>
      </c>
      <c r="E9" s="4">
        <v>8</v>
      </c>
      <c r="F9" s="4">
        <v>12</v>
      </c>
      <c r="G9" s="4">
        <v>0</v>
      </c>
      <c r="H9" s="4"/>
      <c r="I9" s="4"/>
      <c r="J9" s="19">
        <f t="shared" ref="J9:J11" si="0">SUM(D9:F9)/SUM(D9:G9)</f>
        <v>1</v>
      </c>
      <c r="K9" s="19">
        <f t="shared" ref="K9:K11" si="1">SUM(D9:E9)/SUM(D9:G9)</f>
        <v>0.45454545454545453</v>
      </c>
      <c r="L9" s="19">
        <f t="shared" ref="L9:L11" si="2">(D9+E9*0.64+F9*0.36+G9*0.16)/(D9+E9+F9+G9+I9)</f>
        <v>0.52</v>
      </c>
      <c r="M9" s="20">
        <f t="shared" ref="M9:M11" si="3">(D9*5+E9*4+F9*3+G9*2)/SUM(D9:H9)</f>
        <v>3.5454545454545454</v>
      </c>
      <c r="N9" s="21"/>
      <c r="O9" s="4">
        <v>24</v>
      </c>
      <c r="P9" s="4">
        <v>18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>
        <v>11</v>
      </c>
      <c r="C10" s="4">
        <v>14</v>
      </c>
      <c r="D10" s="4">
        <v>5</v>
      </c>
      <c r="E10" s="4">
        <v>6</v>
      </c>
      <c r="F10" s="4">
        <v>3</v>
      </c>
      <c r="G10" s="4">
        <v>0</v>
      </c>
      <c r="H10" s="4"/>
      <c r="I10" s="4"/>
      <c r="J10" s="19">
        <f t="shared" si="0"/>
        <v>1</v>
      </c>
      <c r="K10" s="19">
        <f t="shared" si="1"/>
        <v>0.7857142857142857</v>
      </c>
      <c r="L10" s="19">
        <f t="shared" si="2"/>
        <v>0.70857142857142852</v>
      </c>
      <c r="M10" s="20">
        <f t="shared" si="3"/>
        <v>4.1428571428571432</v>
      </c>
      <c r="N10" s="21"/>
      <c r="O10" s="4">
        <v>48</v>
      </c>
      <c r="P10" s="4">
        <v>42</v>
      </c>
      <c r="Q10" s="4">
        <v>2</v>
      </c>
      <c r="R10" s="4">
        <v>2</v>
      </c>
      <c r="S10" s="4"/>
      <c r="T10" s="4"/>
      <c r="U10" s="4"/>
      <c r="V10" s="4"/>
    </row>
    <row r="11" spans="1:22" x14ac:dyDescent="0.25">
      <c r="A11" s="50" t="s">
        <v>21</v>
      </c>
      <c r="B11" s="51"/>
      <c r="C11" s="6">
        <f>SUM(C8:C10)</f>
        <v>58</v>
      </c>
      <c r="D11" s="6">
        <f>SUM(D8:D10)</f>
        <v>11</v>
      </c>
      <c r="E11" s="6">
        <f>SUM(E8:E10)</f>
        <v>19</v>
      </c>
      <c r="F11" s="6">
        <f>SUM(F8:F10)</f>
        <v>28</v>
      </c>
      <c r="G11" s="6">
        <f>SUM(G8:G10)</f>
        <v>0</v>
      </c>
      <c r="H11" s="6">
        <f>SUM(H8:H10)</f>
        <v>0</v>
      </c>
      <c r="I11" s="6">
        <f>SUM(I8:I10)</f>
        <v>0</v>
      </c>
      <c r="J11" s="9">
        <f t="shared" si="0"/>
        <v>1</v>
      </c>
      <c r="K11" s="8">
        <f t="shared" si="1"/>
        <v>0.51724137931034486</v>
      </c>
      <c r="L11" s="7">
        <f t="shared" si="2"/>
        <v>0.57310344827586213</v>
      </c>
      <c r="M11" s="22">
        <f t="shared" si="3"/>
        <v>3.7068965517241379</v>
      </c>
      <c r="N11" s="21"/>
      <c r="O11" s="14"/>
      <c r="P11" s="14"/>
      <c r="Q11" s="14"/>
      <c r="R11" s="14"/>
      <c r="S11" s="14"/>
      <c r="T11" s="14"/>
      <c r="U11" s="14"/>
      <c r="V11" s="14"/>
    </row>
    <row r="12" spans="1:22" x14ac:dyDescent="0.25">
      <c r="A12" s="14"/>
      <c r="B12" s="23"/>
      <c r="C12" s="14"/>
      <c r="D12" s="14"/>
      <c r="E12" s="14"/>
      <c r="F12" s="14"/>
      <c r="G12" s="14"/>
      <c r="H12" s="14"/>
      <c r="I12" s="14"/>
      <c r="J12" s="24"/>
      <c r="K12" s="24"/>
      <c r="L12" s="24"/>
      <c r="M12" s="14"/>
      <c r="N12" s="21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A13" s="16">
        <v>2</v>
      </c>
      <c r="B13" s="58" t="s">
        <v>13</v>
      </c>
      <c r="C13" s="59"/>
      <c r="D13" s="60" t="s">
        <v>80</v>
      </c>
      <c r="E13" s="61"/>
      <c r="F13" s="61"/>
      <c r="G13" s="61"/>
      <c r="H13" s="62"/>
      <c r="I13" s="10"/>
      <c r="J13" s="10"/>
      <c r="K13" s="10"/>
      <c r="L13" s="10"/>
      <c r="M13" s="10"/>
      <c r="N13" s="21"/>
      <c r="O13" s="14"/>
      <c r="P13" s="14"/>
      <c r="Q13" s="14"/>
      <c r="R13" s="14"/>
      <c r="S13" s="14"/>
      <c r="T13" s="14"/>
      <c r="U13" s="14"/>
      <c r="V13" s="14"/>
    </row>
    <row r="14" spans="1:22" ht="15.75" x14ac:dyDescent="0.25">
      <c r="A14" s="52" t="s">
        <v>14</v>
      </c>
      <c r="B14" s="64" t="s">
        <v>1</v>
      </c>
      <c r="C14" s="66" t="s">
        <v>2</v>
      </c>
      <c r="D14" s="68" t="s">
        <v>3</v>
      </c>
      <c r="E14" s="68"/>
      <c r="F14" s="68"/>
      <c r="G14" s="68"/>
      <c r="H14" s="66" t="s">
        <v>4</v>
      </c>
      <c r="I14" s="64" t="s">
        <v>5</v>
      </c>
      <c r="J14" s="48" t="s">
        <v>15</v>
      </c>
      <c r="K14" s="48" t="s">
        <v>16</v>
      </c>
      <c r="L14" s="48" t="s">
        <v>6</v>
      </c>
      <c r="M14" s="48" t="s">
        <v>17</v>
      </c>
      <c r="N14" s="21"/>
      <c r="O14" s="54" t="s">
        <v>12</v>
      </c>
      <c r="P14" s="55"/>
      <c r="Q14" s="55"/>
      <c r="R14" s="55"/>
      <c r="S14" s="55"/>
      <c r="T14" s="55"/>
      <c r="U14" s="55"/>
      <c r="V14" s="56"/>
    </row>
    <row r="15" spans="1:22" x14ac:dyDescent="0.25">
      <c r="A15" s="53"/>
      <c r="B15" s="65"/>
      <c r="C15" s="67"/>
      <c r="D15" s="4">
        <v>5</v>
      </c>
      <c r="E15" s="4">
        <v>4</v>
      </c>
      <c r="F15" s="4">
        <v>3</v>
      </c>
      <c r="G15" s="4">
        <v>2</v>
      </c>
      <c r="H15" s="67"/>
      <c r="I15" s="65"/>
      <c r="J15" s="49"/>
      <c r="K15" s="49"/>
      <c r="L15" s="49"/>
      <c r="M15" s="49"/>
      <c r="N15" s="21"/>
      <c r="O15" s="17" t="str">
        <f>O7</f>
        <v>план</v>
      </c>
      <c r="P15" s="18" t="str">
        <f>P7</f>
        <v>дано</v>
      </c>
      <c r="Q15" s="18" t="str">
        <f>Q7</f>
        <v>к/р</v>
      </c>
      <c r="R15" s="18" t="str">
        <f>R7</f>
        <v>дано</v>
      </c>
      <c r="S15" s="18" t="str">
        <f>S7</f>
        <v>р/р</v>
      </c>
      <c r="T15" s="18" t="str">
        <f>T7</f>
        <v>дано</v>
      </c>
      <c r="U15" s="18" t="str">
        <f>U7</f>
        <v>п/р</v>
      </c>
      <c r="V15" s="18" t="str">
        <f>V7</f>
        <v>дано</v>
      </c>
    </row>
    <row r="16" spans="1:22" x14ac:dyDescent="0.25">
      <c r="A16" s="16">
        <v>1</v>
      </c>
      <c r="B16" s="41" t="s">
        <v>92</v>
      </c>
      <c r="C16" s="4">
        <v>18</v>
      </c>
      <c r="D16" s="4">
        <v>4</v>
      </c>
      <c r="E16" s="4">
        <v>5</v>
      </c>
      <c r="F16" s="4">
        <v>9</v>
      </c>
      <c r="G16" s="4">
        <v>0</v>
      </c>
      <c r="H16" s="4"/>
      <c r="I16" s="4"/>
      <c r="J16" s="19">
        <f>SUM(D16:F16)/SUM(D16:G16)</f>
        <v>1</v>
      </c>
      <c r="K16" s="19">
        <f>SUM(D16:E16)/SUM(D16:G16)</f>
        <v>0.5</v>
      </c>
      <c r="L16" s="19">
        <f>(D16+E16*0.64+F16*0.36+G16*0.16)/(D16+E16+F16+G16+I16)</f>
        <v>0.57999999999999996</v>
      </c>
      <c r="M16" s="20">
        <f>(D16*5+E16*4+F16*3+G16*2)/SUM(D16:H16)</f>
        <v>3.7222222222222223</v>
      </c>
      <c r="N16" s="15"/>
      <c r="O16" s="4">
        <v>24</v>
      </c>
      <c r="P16" s="4">
        <v>18</v>
      </c>
      <c r="Q16" s="4">
        <v>1</v>
      </c>
      <c r="R16" s="4">
        <v>1</v>
      </c>
      <c r="S16" s="4"/>
      <c r="T16" s="4"/>
      <c r="U16" s="4"/>
      <c r="V16" s="4"/>
    </row>
    <row r="17" spans="1:22" x14ac:dyDescent="0.25">
      <c r="A17" s="16">
        <v>2</v>
      </c>
      <c r="B17" s="42" t="s">
        <v>88</v>
      </c>
      <c r="C17" s="4">
        <v>19</v>
      </c>
      <c r="D17" s="4">
        <v>7</v>
      </c>
      <c r="E17" s="4">
        <v>4</v>
      </c>
      <c r="F17" s="4">
        <v>8</v>
      </c>
      <c r="G17" s="4">
        <v>0</v>
      </c>
      <c r="H17" s="4"/>
      <c r="I17" s="4"/>
      <c r="J17" s="19">
        <f t="shared" ref="J17:J24" si="4">SUM(D17:F17)/SUM(D17:G17)</f>
        <v>1</v>
      </c>
      <c r="K17" s="19">
        <f t="shared" ref="K17:K24" si="5">SUM(D17:E17)/SUM(D17:G17)</f>
        <v>0.57894736842105265</v>
      </c>
      <c r="L17" s="19">
        <f t="shared" ref="L17:L24" si="6">(D17+E17*0.64+F17*0.36+G17*0.16)/(D17+E17+F17+G17+I17)</f>
        <v>0.65473684210526317</v>
      </c>
      <c r="M17" s="20">
        <f t="shared" ref="M17:M24" si="7">(D17*5+E17*4+F17*3+G17*2)/SUM(D17:H17)</f>
        <v>3.9473684210526314</v>
      </c>
      <c r="N17" s="21"/>
      <c r="O17" s="4">
        <v>24</v>
      </c>
      <c r="P17" s="4">
        <v>18</v>
      </c>
      <c r="Q17" s="4">
        <v>1</v>
      </c>
      <c r="R17" s="4">
        <v>1</v>
      </c>
      <c r="S17" s="4"/>
      <c r="T17" s="4"/>
      <c r="U17" s="4"/>
      <c r="V17" s="4"/>
    </row>
    <row r="18" spans="1:22" x14ac:dyDescent="0.25">
      <c r="A18" s="16">
        <v>3</v>
      </c>
      <c r="B18" s="42" t="s">
        <v>93</v>
      </c>
      <c r="C18" s="4">
        <v>20</v>
      </c>
      <c r="D18" s="4">
        <v>3</v>
      </c>
      <c r="E18" s="4">
        <v>7</v>
      </c>
      <c r="F18" s="4">
        <v>9</v>
      </c>
      <c r="G18" s="4">
        <v>0</v>
      </c>
      <c r="H18" s="4"/>
      <c r="I18" s="4"/>
      <c r="J18" s="19">
        <f t="shared" si="4"/>
        <v>1</v>
      </c>
      <c r="K18" s="19">
        <f t="shared" si="5"/>
        <v>0.52631578947368418</v>
      </c>
      <c r="L18" s="19">
        <f t="shared" si="6"/>
        <v>0.5642105263157895</v>
      </c>
      <c r="M18" s="20">
        <f t="shared" si="7"/>
        <v>3.6842105263157894</v>
      </c>
      <c r="N18" s="21"/>
      <c r="O18" s="4">
        <v>24</v>
      </c>
      <c r="P18" s="4">
        <v>18</v>
      </c>
      <c r="Q18" s="4">
        <v>1</v>
      </c>
      <c r="R18" s="4">
        <v>1</v>
      </c>
      <c r="S18" s="4"/>
      <c r="T18" s="4"/>
      <c r="U18" s="4"/>
      <c r="V18" s="4"/>
    </row>
    <row r="19" spans="1:22" x14ac:dyDescent="0.25">
      <c r="A19" s="16">
        <v>4</v>
      </c>
      <c r="B19" s="42" t="s">
        <v>94</v>
      </c>
      <c r="C19" s="4">
        <v>19</v>
      </c>
      <c r="D19" s="4">
        <v>6</v>
      </c>
      <c r="E19" s="4">
        <v>2</v>
      </c>
      <c r="F19" s="4">
        <v>10</v>
      </c>
      <c r="G19" s="4">
        <v>0</v>
      </c>
      <c r="H19" s="4"/>
      <c r="I19" s="4"/>
      <c r="J19" s="19">
        <f t="shared" si="4"/>
        <v>1</v>
      </c>
      <c r="K19" s="19">
        <f t="shared" si="5"/>
        <v>0.44444444444444442</v>
      </c>
      <c r="L19" s="19">
        <f t="shared" si="6"/>
        <v>0.60444444444444434</v>
      </c>
      <c r="M19" s="20">
        <f t="shared" si="7"/>
        <v>3.7777777777777777</v>
      </c>
      <c r="N19" s="21"/>
      <c r="O19" s="4">
        <v>24</v>
      </c>
      <c r="P19" s="4">
        <v>18</v>
      </c>
      <c r="Q19" s="4">
        <v>1</v>
      </c>
      <c r="R19" s="4">
        <v>1</v>
      </c>
      <c r="S19" s="4"/>
      <c r="T19" s="4"/>
      <c r="U19" s="4"/>
      <c r="V19" s="4"/>
    </row>
    <row r="20" spans="1:22" x14ac:dyDescent="0.25">
      <c r="A20" s="16">
        <v>5</v>
      </c>
      <c r="B20" s="42" t="s">
        <v>100</v>
      </c>
      <c r="C20" s="4">
        <v>19</v>
      </c>
      <c r="D20" s="4">
        <v>9</v>
      </c>
      <c r="E20" s="4">
        <v>1</v>
      </c>
      <c r="F20" s="4">
        <v>9</v>
      </c>
      <c r="G20" s="4">
        <v>0</v>
      </c>
      <c r="H20" s="4"/>
      <c r="I20" s="4"/>
      <c r="J20" s="19">
        <f t="shared" si="4"/>
        <v>1</v>
      </c>
      <c r="K20" s="19">
        <f t="shared" si="5"/>
        <v>0.52631578947368418</v>
      </c>
      <c r="L20" s="19">
        <f t="shared" si="6"/>
        <v>0.67789473684210533</v>
      </c>
      <c r="M20" s="20">
        <f t="shared" si="7"/>
        <v>4</v>
      </c>
      <c r="N20" s="21"/>
      <c r="O20" s="4">
        <v>24</v>
      </c>
      <c r="P20" s="4">
        <v>18</v>
      </c>
      <c r="Q20" s="4">
        <v>1</v>
      </c>
      <c r="R20" s="4">
        <v>1</v>
      </c>
      <c r="S20" s="4"/>
      <c r="T20" s="4"/>
      <c r="U20" s="4"/>
      <c r="V20" s="4"/>
    </row>
    <row r="21" spans="1:22" x14ac:dyDescent="0.25">
      <c r="A21" s="16">
        <v>6</v>
      </c>
      <c r="B21" s="42" t="s">
        <v>101</v>
      </c>
      <c r="C21" s="4">
        <v>14</v>
      </c>
      <c r="D21" s="4">
        <v>1</v>
      </c>
      <c r="E21" s="4">
        <v>3</v>
      </c>
      <c r="F21" s="4">
        <v>10</v>
      </c>
      <c r="G21" s="4">
        <v>0</v>
      </c>
      <c r="H21" s="4"/>
      <c r="I21" s="4"/>
      <c r="J21" s="19">
        <f t="shared" si="4"/>
        <v>1</v>
      </c>
      <c r="K21" s="19">
        <f t="shared" si="5"/>
        <v>0.2857142857142857</v>
      </c>
      <c r="L21" s="19">
        <f t="shared" si="6"/>
        <v>0.46571428571428569</v>
      </c>
      <c r="M21" s="20">
        <f t="shared" si="7"/>
        <v>3.3571428571428572</v>
      </c>
      <c r="N21" s="21"/>
      <c r="O21" s="4">
        <v>24</v>
      </c>
      <c r="P21" s="4">
        <v>18</v>
      </c>
      <c r="Q21" s="4">
        <v>1</v>
      </c>
      <c r="R21" s="4">
        <v>1</v>
      </c>
      <c r="S21" s="4"/>
      <c r="T21" s="4"/>
      <c r="U21" s="4"/>
      <c r="V21" s="4"/>
    </row>
    <row r="22" spans="1:22" x14ac:dyDescent="0.25">
      <c r="A22" s="16">
        <v>7</v>
      </c>
      <c r="B22" s="42">
        <v>10</v>
      </c>
      <c r="C22" s="4">
        <v>23</v>
      </c>
      <c r="D22" s="4">
        <v>10</v>
      </c>
      <c r="E22" s="4">
        <v>7</v>
      </c>
      <c r="F22" s="4">
        <v>6</v>
      </c>
      <c r="G22" s="4">
        <v>0</v>
      </c>
      <c r="H22" s="4"/>
      <c r="I22" s="4"/>
      <c r="J22" s="19">
        <f t="shared" ref="J22" si="8">SUM(D22:F22)/SUM(D22:G22)</f>
        <v>1</v>
      </c>
      <c r="K22" s="19">
        <f t="shared" ref="K22" si="9">SUM(D22:E22)/SUM(D22:G22)</f>
        <v>0.73913043478260865</v>
      </c>
      <c r="L22" s="19">
        <f t="shared" ref="L22" si="10">(D22+E22*0.64+F22*0.36+G22*0.16)/(D22+E22+F22+G22+I22)</f>
        <v>0.72347826086956524</v>
      </c>
      <c r="M22" s="20">
        <f t="shared" ref="M22" si="11">(D22*5+E22*4+F22*3+G22*2)/SUM(D22:H22)</f>
        <v>4.1739130434782608</v>
      </c>
      <c r="N22" s="21"/>
      <c r="O22" s="4">
        <v>24</v>
      </c>
      <c r="P22" s="4">
        <v>18</v>
      </c>
      <c r="Q22" s="4">
        <v>1</v>
      </c>
      <c r="R22" s="4">
        <v>1</v>
      </c>
      <c r="S22" s="4"/>
      <c r="T22" s="4"/>
      <c r="U22" s="4"/>
      <c r="V22" s="4"/>
    </row>
    <row r="23" spans="1:22" x14ac:dyDescent="0.25">
      <c r="A23" s="50" t="s">
        <v>21</v>
      </c>
      <c r="B23" s="51"/>
      <c r="C23" s="6">
        <f>SUM(C16:C22)</f>
        <v>132</v>
      </c>
      <c r="D23" s="6">
        <f>SUM(D16:D22)</f>
        <v>40</v>
      </c>
      <c r="E23" s="6">
        <f>SUM(E16:E22)</f>
        <v>29</v>
      </c>
      <c r="F23" s="6">
        <f>SUM(F16:F22)</f>
        <v>61</v>
      </c>
      <c r="G23" s="6">
        <f>SUM(G16:G22)</f>
        <v>0</v>
      </c>
      <c r="H23" s="6">
        <f>SUM(H16:H22)</f>
        <v>0</v>
      </c>
      <c r="I23" s="6">
        <f>SUM(I16:I22)</f>
        <v>0</v>
      </c>
      <c r="J23" s="9">
        <f t="shared" si="4"/>
        <v>1</v>
      </c>
      <c r="K23" s="8">
        <f t="shared" si="5"/>
        <v>0.53076923076923077</v>
      </c>
      <c r="L23" s="7">
        <f t="shared" si="6"/>
        <v>0.61938461538461542</v>
      </c>
      <c r="M23" s="22">
        <f t="shared" si="7"/>
        <v>3.8384615384615386</v>
      </c>
      <c r="N23" s="21"/>
      <c r="O23" s="10"/>
      <c r="P23" s="10"/>
      <c r="Q23" s="10"/>
      <c r="R23" s="10"/>
      <c r="S23" s="10"/>
      <c r="T23" s="10"/>
      <c r="U23" s="10"/>
      <c r="V23" s="10"/>
    </row>
    <row r="24" spans="1:22" ht="20.25" customHeight="1" x14ac:dyDescent="0.25">
      <c r="A24" s="86" t="s">
        <v>18</v>
      </c>
      <c r="B24" s="87"/>
      <c r="C24" s="32">
        <f>SUM(C11,C23)</f>
        <v>190</v>
      </c>
      <c r="D24" s="32">
        <f>SUM(D11,D23)</f>
        <v>51</v>
      </c>
      <c r="E24" s="32">
        <f>SUM(E11,E23)</f>
        <v>48</v>
      </c>
      <c r="F24" s="32">
        <f>SUM(F11,F23)</f>
        <v>89</v>
      </c>
      <c r="G24" s="32">
        <f>SUM(G11,G23)</f>
        <v>0</v>
      </c>
      <c r="H24" s="32">
        <f>SUM(H11,H23)</f>
        <v>0</v>
      </c>
      <c r="I24" s="32">
        <f>SUM(I11,I23)</f>
        <v>0</v>
      </c>
      <c r="J24" s="26">
        <f t="shared" si="4"/>
        <v>1</v>
      </c>
      <c r="K24" s="26">
        <f t="shared" si="5"/>
        <v>0.52659574468085102</v>
      </c>
      <c r="L24" s="26">
        <f t="shared" si="6"/>
        <v>0.60510638297872332</v>
      </c>
      <c r="M24" s="27">
        <f t="shared" si="7"/>
        <v>3.7978723404255321</v>
      </c>
      <c r="N24" s="11"/>
      <c r="O24" s="10"/>
      <c r="P24" s="10"/>
      <c r="Q24" s="10"/>
      <c r="R24" s="10"/>
      <c r="S24" s="10"/>
      <c r="T24" s="10"/>
      <c r="U24" s="10"/>
      <c r="V24" s="10"/>
    </row>
    <row r="25" spans="1:22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0"/>
      <c r="P25" s="10"/>
      <c r="Q25" s="10"/>
      <c r="R25" s="10"/>
      <c r="S25" s="10"/>
      <c r="T25" s="10"/>
      <c r="U25" s="10"/>
      <c r="V25" s="10"/>
    </row>
    <row r="26" spans="1:22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0"/>
      <c r="P26" s="10"/>
      <c r="Q26" s="10"/>
      <c r="R26" s="10"/>
      <c r="S26" s="10"/>
      <c r="T26" s="10"/>
      <c r="U26" s="10"/>
      <c r="V26" s="10"/>
    </row>
    <row r="27" spans="1:22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0"/>
      <c r="P29" s="10"/>
      <c r="Q29" s="10"/>
      <c r="R29" s="10"/>
      <c r="S29" s="10"/>
      <c r="T29" s="10"/>
      <c r="U29" s="10"/>
      <c r="V29" s="10"/>
    </row>
    <row r="30" spans="1:22" x14ac:dyDescent="0.25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0"/>
      <c r="P30" s="10"/>
      <c r="Q30" s="10"/>
      <c r="R30" s="10"/>
      <c r="S30" s="10"/>
      <c r="T30" s="10"/>
      <c r="U30" s="10"/>
      <c r="V30" s="10"/>
    </row>
    <row r="31" spans="1:22" x14ac:dyDescent="0.25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0"/>
      <c r="P31" s="10"/>
      <c r="Q31" s="10"/>
      <c r="R31" s="10"/>
      <c r="S31" s="10"/>
      <c r="T31" s="10"/>
      <c r="U31" s="10"/>
      <c r="V31" s="10"/>
    </row>
  </sheetData>
  <mergeCells count="35">
    <mergeCell ref="B1:E1"/>
    <mergeCell ref="F1:K1"/>
    <mergeCell ref="L1:M1"/>
    <mergeCell ref="B3:C3"/>
    <mergeCell ref="D3:I3"/>
    <mergeCell ref="L14:L15"/>
    <mergeCell ref="M14:M15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A23:B23"/>
    <mergeCell ref="A24:B24"/>
    <mergeCell ref="O14:V14"/>
    <mergeCell ref="M6:M7"/>
    <mergeCell ref="O6:V6"/>
    <mergeCell ref="A11:B11"/>
    <mergeCell ref="B13:C13"/>
    <mergeCell ref="D13:H13"/>
    <mergeCell ref="A14:A15"/>
    <mergeCell ref="B14:B15"/>
    <mergeCell ref="C14:C15"/>
    <mergeCell ref="D14:G14"/>
    <mergeCell ref="H14:H15"/>
    <mergeCell ref="I14:I15"/>
    <mergeCell ref="J14:J15"/>
    <mergeCell ref="K14:K15"/>
  </mergeCells>
  <pageMargins left="0.7" right="0.7" top="0.75" bottom="0.75" header="0.3" footer="0.3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3"/>
  <sheetViews>
    <sheetView topLeftCell="A19" workbookViewId="0">
      <selection activeCell="O21" sqref="O21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25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 t="s">
        <v>84</v>
      </c>
      <c r="B5" s="58" t="s">
        <v>13</v>
      </c>
      <c r="C5" s="59"/>
      <c r="D5" s="60" t="s">
        <v>81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5</v>
      </c>
      <c r="C8" s="4">
        <v>22</v>
      </c>
      <c r="D8" s="4">
        <v>3</v>
      </c>
      <c r="E8" s="4">
        <v>6</v>
      </c>
      <c r="F8" s="4">
        <v>13</v>
      </c>
      <c r="G8" s="4">
        <v>0</v>
      </c>
      <c r="H8" s="4"/>
      <c r="I8" s="4"/>
      <c r="J8" s="19">
        <f>SUM(D8:F8)/SUM(D8:G8)</f>
        <v>1</v>
      </c>
      <c r="K8" s="19">
        <f>SUM(D8:E8)/SUM(D8:G8)</f>
        <v>0.40909090909090912</v>
      </c>
      <c r="L8" s="19">
        <f>(D8+E8*0.64+F8*0.36+G8*0.16)/(D8+E8+F8+G8+I8)</f>
        <v>0.52363636363636357</v>
      </c>
      <c r="M8" s="20">
        <f>(D8*5+E8*4+F8*3+G8*2)/SUM(D8:H8)</f>
        <v>3.5454545454545454</v>
      </c>
      <c r="N8" s="15"/>
      <c r="O8" s="4">
        <v>40</v>
      </c>
      <c r="P8" s="4">
        <v>30</v>
      </c>
      <c r="Q8" s="4">
        <v>3</v>
      </c>
      <c r="R8" s="4">
        <v>4</v>
      </c>
      <c r="S8" s="4"/>
      <c r="T8" s="4"/>
      <c r="U8" s="4"/>
      <c r="V8" s="4"/>
    </row>
    <row r="9" spans="1:22" x14ac:dyDescent="0.25">
      <c r="A9" s="16">
        <v>2</v>
      </c>
      <c r="B9" s="5" t="s">
        <v>93</v>
      </c>
      <c r="C9" s="4">
        <v>20</v>
      </c>
      <c r="D9" s="4">
        <v>5</v>
      </c>
      <c r="E9" s="4">
        <v>7</v>
      </c>
      <c r="F9" s="4">
        <v>8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0.6</v>
      </c>
      <c r="L9" s="19">
        <f t="shared" ref="L9:L15" si="2">(D9+E9*0.64+F9*0.36+G9*0.16)/(D9+E9+F9+G9+I9)</f>
        <v>0.61799999999999999</v>
      </c>
      <c r="M9" s="20">
        <f t="shared" ref="M9:M15" si="3">(D9*5+E9*4+F9*3+G9*2)/SUM(D9:H9)</f>
        <v>3.85</v>
      </c>
      <c r="N9" s="21"/>
      <c r="O9" s="4">
        <v>40</v>
      </c>
      <c r="P9" s="4">
        <v>30</v>
      </c>
      <c r="Q9" s="4">
        <v>2</v>
      </c>
      <c r="R9" s="4">
        <v>3</v>
      </c>
      <c r="S9" s="4"/>
      <c r="T9" s="4"/>
      <c r="U9" s="4"/>
      <c r="V9" s="4"/>
    </row>
    <row r="10" spans="1:22" x14ac:dyDescent="0.25">
      <c r="A10" s="16">
        <v>3</v>
      </c>
      <c r="B10" s="5" t="s">
        <v>94</v>
      </c>
      <c r="C10" s="4">
        <v>18</v>
      </c>
      <c r="D10" s="4">
        <v>6</v>
      </c>
      <c r="E10" s="4">
        <v>3</v>
      </c>
      <c r="F10" s="4">
        <v>9</v>
      </c>
      <c r="G10" s="4">
        <v>0</v>
      </c>
      <c r="H10" s="4"/>
      <c r="I10" s="4"/>
      <c r="J10" s="19">
        <f t="shared" si="0"/>
        <v>1</v>
      </c>
      <c r="K10" s="19">
        <f t="shared" si="1"/>
        <v>0.5</v>
      </c>
      <c r="L10" s="19">
        <f t="shared" si="2"/>
        <v>0.62</v>
      </c>
      <c r="M10" s="20">
        <f t="shared" si="3"/>
        <v>3.8333333333333335</v>
      </c>
      <c r="N10" s="21"/>
      <c r="O10" s="4">
        <v>40</v>
      </c>
      <c r="P10" s="4">
        <v>30</v>
      </c>
      <c r="Q10" s="4">
        <v>2</v>
      </c>
      <c r="R10" s="4">
        <v>3</v>
      </c>
      <c r="S10" s="4"/>
      <c r="T10" s="4"/>
      <c r="U10" s="4"/>
      <c r="V10" s="4"/>
    </row>
    <row r="11" spans="1:22" x14ac:dyDescent="0.25">
      <c r="A11" s="16">
        <v>4</v>
      </c>
      <c r="B11" s="5">
        <v>9</v>
      </c>
      <c r="C11" s="4">
        <v>22</v>
      </c>
      <c r="D11" s="4">
        <v>4</v>
      </c>
      <c r="E11" s="4">
        <v>4</v>
      </c>
      <c r="F11" s="4">
        <v>14</v>
      </c>
      <c r="G11" s="4">
        <v>0</v>
      </c>
      <c r="H11" s="4"/>
      <c r="I11" s="4"/>
      <c r="J11" s="19">
        <f t="shared" si="0"/>
        <v>1</v>
      </c>
      <c r="K11" s="19">
        <f t="shared" si="1"/>
        <v>0.36363636363636365</v>
      </c>
      <c r="L11" s="19">
        <f t="shared" si="2"/>
        <v>0.52727272727272734</v>
      </c>
      <c r="M11" s="20">
        <f t="shared" si="3"/>
        <v>3.5454545454545454</v>
      </c>
      <c r="N11" s="21"/>
      <c r="O11" s="4">
        <v>40</v>
      </c>
      <c r="P11" s="4">
        <v>30</v>
      </c>
      <c r="Q11" s="4">
        <v>3</v>
      </c>
      <c r="R11" s="4">
        <v>3</v>
      </c>
      <c r="S11" s="4"/>
      <c r="T11" s="4"/>
      <c r="U11" s="4"/>
      <c r="V11" s="4"/>
    </row>
    <row r="12" spans="1:22" x14ac:dyDescent="0.25">
      <c r="A12" s="16">
        <v>5</v>
      </c>
      <c r="B12" s="5">
        <v>10</v>
      </c>
      <c r="C12" s="4">
        <v>23</v>
      </c>
      <c r="D12" s="4">
        <v>5</v>
      </c>
      <c r="E12" s="4">
        <v>11</v>
      </c>
      <c r="F12" s="4">
        <v>7</v>
      </c>
      <c r="G12" s="4">
        <v>0</v>
      </c>
      <c r="H12" s="4"/>
      <c r="I12" s="4"/>
      <c r="J12" s="19">
        <f t="shared" si="0"/>
        <v>1</v>
      </c>
      <c r="K12" s="19">
        <f t="shared" si="1"/>
        <v>0.69565217391304346</v>
      </c>
      <c r="L12" s="19">
        <f t="shared" si="2"/>
        <v>0.63304347826086949</v>
      </c>
      <c r="M12" s="20">
        <f t="shared" si="3"/>
        <v>3.9130434782608696</v>
      </c>
      <c r="N12" s="21"/>
      <c r="O12" s="4">
        <v>94</v>
      </c>
      <c r="P12" s="4">
        <v>82</v>
      </c>
      <c r="Q12" s="4">
        <v>3</v>
      </c>
      <c r="R12" s="4">
        <v>4</v>
      </c>
      <c r="S12" s="4"/>
      <c r="T12" s="4"/>
      <c r="U12" s="4"/>
      <c r="V12" s="4"/>
    </row>
    <row r="13" spans="1:22" x14ac:dyDescent="0.25">
      <c r="A13" s="16">
        <v>6</v>
      </c>
      <c r="B13" s="5">
        <v>11</v>
      </c>
      <c r="C13" s="4">
        <v>14</v>
      </c>
      <c r="D13" s="4">
        <v>4</v>
      </c>
      <c r="E13" s="4">
        <v>6</v>
      </c>
      <c r="F13" s="4">
        <v>4</v>
      </c>
      <c r="G13" s="4">
        <v>0</v>
      </c>
      <c r="H13" s="4"/>
      <c r="I13" s="4"/>
      <c r="J13" s="19">
        <f t="shared" si="0"/>
        <v>1</v>
      </c>
      <c r="K13" s="19">
        <f t="shared" si="1"/>
        <v>0.7142857142857143</v>
      </c>
      <c r="L13" s="19">
        <f t="shared" si="2"/>
        <v>0.66285714285714281</v>
      </c>
      <c r="M13" s="20">
        <f t="shared" si="3"/>
        <v>4</v>
      </c>
      <c r="N13" s="21"/>
      <c r="O13" s="4">
        <v>78</v>
      </c>
      <c r="P13" s="4">
        <v>68</v>
      </c>
      <c r="Q13" s="4">
        <v>3</v>
      </c>
      <c r="R13" s="4">
        <v>4</v>
      </c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119</v>
      </c>
      <c r="D15" s="6">
        <f t="shared" ref="D15:I15" si="4">SUM(D8:D14)</f>
        <v>27</v>
      </c>
      <c r="E15" s="6">
        <f t="shared" si="4"/>
        <v>37</v>
      </c>
      <c r="F15" s="6">
        <f t="shared" si="4"/>
        <v>55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0.53781512605042014</v>
      </c>
      <c r="L15" s="7">
        <f t="shared" si="2"/>
        <v>0.59226890756302519</v>
      </c>
      <c r="M15" s="22">
        <f t="shared" si="3"/>
        <v>3.7647058823529411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 t="s">
        <v>86</v>
      </c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100</v>
      </c>
      <c r="C20" s="4">
        <v>19</v>
      </c>
      <c r="D20" s="4">
        <v>7</v>
      </c>
      <c r="E20" s="4">
        <v>2</v>
      </c>
      <c r="F20" s="4">
        <v>10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0.47368421052631576</v>
      </c>
      <c r="L20" s="19">
        <f>(D20+E20*0.64+F20*0.36+G20*0.16)/(D20+E20+F20+G20+I20)</f>
        <v>0.62526315789473674</v>
      </c>
      <c r="M20" s="20">
        <f>(D20*5+E20*4+F20*3+G20*2)/SUM(D20:H20)</f>
        <v>3.8421052631578947</v>
      </c>
      <c r="N20" s="15"/>
      <c r="O20" s="4">
        <v>40</v>
      </c>
      <c r="P20" s="4">
        <v>27</v>
      </c>
      <c r="Q20" s="4">
        <v>3</v>
      </c>
      <c r="R20" s="4">
        <v>3</v>
      </c>
      <c r="S20" s="4"/>
      <c r="T20" s="4"/>
      <c r="U20" s="4"/>
      <c r="V20" s="4"/>
    </row>
    <row r="21" spans="1:22" x14ac:dyDescent="0.25">
      <c r="A21" s="16">
        <v>2</v>
      </c>
      <c r="B21" s="5" t="s">
        <v>101</v>
      </c>
      <c r="C21" s="4">
        <v>14</v>
      </c>
      <c r="D21" s="4">
        <v>0</v>
      </c>
      <c r="E21" s="4">
        <v>5</v>
      </c>
      <c r="F21" s="4">
        <v>9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0.35714285714285715</v>
      </c>
      <c r="L21" s="19">
        <f t="shared" ref="L21:L27" si="8">(D21+E21*0.64+F21*0.36+G21*0.16)/(D21+E21+F21+G21+I21)</f>
        <v>0.45999999999999996</v>
      </c>
      <c r="M21" s="20">
        <f t="shared" ref="M21:M27" si="9">(D21*5+E21*4+F21*3+G21*2)/SUM(D21:H21)</f>
        <v>3.3571428571428572</v>
      </c>
      <c r="N21" s="21"/>
      <c r="O21" s="4">
        <v>40</v>
      </c>
      <c r="P21" s="4">
        <v>27</v>
      </c>
      <c r="Q21" s="4">
        <v>3</v>
      </c>
      <c r="R21" s="4">
        <v>3</v>
      </c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33</v>
      </c>
      <c r="D27" s="6">
        <f t="shared" ref="D27:I27" si="10">SUM(D20:D26)</f>
        <v>7</v>
      </c>
      <c r="E27" s="6">
        <f t="shared" si="10"/>
        <v>7</v>
      </c>
      <c r="F27" s="6">
        <f t="shared" si="10"/>
        <v>19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0.42424242424242425</v>
      </c>
      <c r="L27" s="7">
        <f t="shared" si="8"/>
        <v>0.55515151515151517</v>
      </c>
      <c r="M27" s="22">
        <f t="shared" si="9"/>
        <v>3.6363636363636362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 t="s">
        <v>87</v>
      </c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 t="s">
        <v>92</v>
      </c>
      <c r="C32" s="4">
        <v>18</v>
      </c>
      <c r="D32" s="4">
        <v>3</v>
      </c>
      <c r="E32" s="4">
        <v>4</v>
      </c>
      <c r="F32" s="4">
        <v>10</v>
      </c>
      <c r="G32" s="4">
        <v>0</v>
      </c>
      <c r="H32" s="4"/>
      <c r="I32" s="4"/>
      <c r="J32" s="19">
        <f>SUM(D32:F32)/SUM(D32:G32)</f>
        <v>1</v>
      </c>
      <c r="K32" s="19">
        <f>SUM(D32:E32)/SUM(D32:G32)</f>
        <v>0.41176470588235292</v>
      </c>
      <c r="L32" s="19">
        <f>(D32+E32*0.64+F32*0.36+G32*0.16)/(D32+E32+F32+G32+I32)</f>
        <v>0.5388235294117647</v>
      </c>
      <c r="M32" s="20">
        <f>(D32*5+E32*4+F32*3+G32*2)/SUM(D32:H32)</f>
        <v>3.5882352941176472</v>
      </c>
      <c r="N32" s="15"/>
      <c r="O32" s="4">
        <v>40</v>
      </c>
      <c r="P32" s="4">
        <v>30</v>
      </c>
      <c r="Q32" s="4">
        <v>3</v>
      </c>
      <c r="R32" s="4">
        <v>3</v>
      </c>
      <c r="S32" s="4"/>
      <c r="T32" s="4"/>
      <c r="U32" s="4"/>
      <c r="V32" s="4"/>
    </row>
    <row r="33" spans="1:22" x14ac:dyDescent="0.25">
      <c r="A33" s="16">
        <v>2</v>
      </c>
      <c r="B33" s="5" t="s">
        <v>88</v>
      </c>
      <c r="C33" s="4">
        <v>19</v>
      </c>
      <c r="D33" s="4">
        <v>3</v>
      </c>
      <c r="E33" s="4">
        <v>6</v>
      </c>
      <c r="F33" s="4">
        <v>10</v>
      </c>
      <c r="G33" s="4">
        <v>0</v>
      </c>
      <c r="H33" s="4"/>
      <c r="I33" s="4"/>
      <c r="J33" s="19">
        <f t="shared" ref="J33:J39" si="12">SUM(D33:F33)/SUM(D33:G33)</f>
        <v>1</v>
      </c>
      <c r="K33" s="19">
        <f t="shared" ref="K33:K39" si="13">SUM(D33:E33)/SUM(D33:G33)</f>
        <v>0.47368421052631576</v>
      </c>
      <c r="L33" s="19">
        <f t="shared" ref="L33:L39" si="14">(D33+E33*0.64+F33*0.36+G33*0.16)/(D33+E33+F33+G33+I33)</f>
        <v>0.54947368421052634</v>
      </c>
      <c r="M33" s="20">
        <f t="shared" ref="M33:M39" si="15">(D33*5+E33*4+F33*3+G33*2)/SUM(D33:H33)</f>
        <v>3.6315789473684212</v>
      </c>
      <c r="N33" s="21"/>
      <c r="O33" s="4">
        <v>40</v>
      </c>
      <c r="P33" s="4">
        <v>30</v>
      </c>
      <c r="Q33" s="4">
        <v>3</v>
      </c>
      <c r="R33" s="4">
        <v>3</v>
      </c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37</v>
      </c>
      <c r="D39" s="6">
        <f t="shared" ref="D39:I39" si="16">SUM(D32:D38)</f>
        <v>6</v>
      </c>
      <c r="E39" s="6">
        <f t="shared" si="16"/>
        <v>10</v>
      </c>
      <c r="F39" s="6">
        <f t="shared" si="16"/>
        <v>20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>
        <f t="shared" si="12"/>
        <v>1</v>
      </c>
      <c r="K39" s="8">
        <f t="shared" si="13"/>
        <v>0.44444444444444442</v>
      </c>
      <c r="L39" s="7">
        <f t="shared" si="14"/>
        <v>0.54444444444444451</v>
      </c>
      <c r="M39" s="22">
        <f t="shared" si="15"/>
        <v>3.6111111111111112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6">
        <v>4</v>
      </c>
      <c r="B41" s="58" t="s">
        <v>13</v>
      </c>
      <c r="C41" s="59"/>
      <c r="D41" s="60"/>
      <c r="E41" s="61"/>
      <c r="F41" s="61"/>
      <c r="G41" s="61"/>
      <c r="H41" s="62"/>
      <c r="I41" s="10"/>
      <c r="J41" s="10"/>
      <c r="K41" s="10"/>
      <c r="L41" s="10"/>
      <c r="M41" s="10"/>
      <c r="N41" s="12"/>
      <c r="O41" s="63"/>
      <c r="P41" s="63"/>
      <c r="Q41" s="63"/>
      <c r="R41" s="63"/>
      <c r="S41" s="63"/>
      <c r="T41" s="63"/>
      <c r="U41" s="63"/>
      <c r="V41" s="10"/>
    </row>
    <row r="42" spans="1:22" ht="15.75" x14ac:dyDescent="0.25">
      <c r="A42" s="52" t="s">
        <v>14</v>
      </c>
      <c r="B42" s="52" t="s">
        <v>1</v>
      </c>
      <c r="C42" s="48" t="s">
        <v>2</v>
      </c>
      <c r="D42" s="57" t="s">
        <v>3</v>
      </c>
      <c r="E42" s="57"/>
      <c r="F42" s="57"/>
      <c r="G42" s="57"/>
      <c r="H42" s="48" t="s">
        <v>4</v>
      </c>
      <c r="I42" s="52" t="s">
        <v>5</v>
      </c>
      <c r="J42" s="48" t="s">
        <v>15</v>
      </c>
      <c r="K42" s="48" t="s">
        <v>16</v>
      </c>
      <c r="L42" s="48" t="s">
        <v>6</v>
      </c>
      <c r="M42" s="48" t="s">
        <v>17</v>
      </c>
      <c r="N42" s="15"/>
      <c r="O42" s="54" t="s">
        <v>12</v>
      </c>
      <c r="P42" s="55"/>
      <c r="Q42" s="55"/>
      <c r="R42" s="55"/>
      <c r="S42" s="55"/>
      <c r="T42" s="55"/>
      <c r="U42" s="55"/>
      <c r="V42" s="56"/>
    </row>
    <row r="43" spans="1:22" x14ac:dyDescent="0.25">
      <c r="A43" s="53"/>
      <c r="B43" s="53"/>
      <c r="C43" s="49"/>
      <c r="D43" s="16">
        <v>5</v>
      </c>
      <c r="E43" s="16">
        <v>4</v>
      </c>
      <c r="F43" s="16">
        <v>3</v>
      </c>
      <c r="G43" s="16">
        <v>2</v>
      </c>
      <c r="H43" s="49"/>
      <c r="I43" s="53"/>
      <c r="J43" s="49"/>
      <c r="K43" s="49"/>
      <c r="L43" s="49"/>
      <c r="M43" s="49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2" si="18">SUM(D45:F45)/SUM(D45:G45)</f>
        <v>#DIV/0!</v>
      </c>
      <c r="K45" s="19" t="e">
        <f t="shared" ref="K45:K52" si="19">SUM(D45:E45)/SUM(D45:G45)</f>
        <v>#DIV/0!</v>
      </c>
      <c r="L45" s="19" t="e">
        <f t="shared" ref="L45:L52" si="20">(D45+E45*0.64+F45*0.36+G45*0.16)/(D45+E45+F45+G45+I45)</f>
        <v>#DIV/0!</v>
      </c>
      <c r="M45" s="20" t="e">
        <f t="shared" ref="M45:M52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50" t="s">
        <v>21</v>
      </c>
      <c r="B51" s="51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73" t="s">
        <v>18</v>
      </c>
      <c r="B52" s="88"/>
      <c r="C52" s="29">
        <f>SUM(C15,C27,C39,C51)</f>
        <v>189</v>
      </c>
      <c r="D52" s="29">
        <f t="shared" ref="D52:I52" si="23">SUM(D15,D27,D39,D51)</f>
        <v>40</v>
      </c>
      <c r="E52" s="29">
        <f t="shared" si="23"/>
        <v>54</v>
      </c>
      <c r="F52" s="29">
        <f t="shared" si="23"/>
        <v>94</v>
      </c>
      <c r="G52" s="29">
        <f t="shared" si="23"/>
        <v>0</v>
      </c>
      <c r="H52" s="29">
        <f t="shared" si="23"/>
        <v>0</v>
      </c>
      <c r="I52" s="29">
        <f t="shared" si="23"/>
        <v>0</v>
      </c>
      <c r="J52" s="30">
        <f t="shared" si="18"/>
        <v>1</v>
      </c>
      <c r="K52" s="30">
        <f t="shared" si="19"/>
        <v>0.5</v>
      </c>
      <c r="L52" s="30">
        <f t="shared" si="20"/>
        <v>0.57659574468085106</v>
      </c>
      <c r="M52" s="31">
        <f t="shared" si="21"/>
        <v>3.7127659574468086</v>
      </c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2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2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2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2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2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2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1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1"/>
      <c r="O73" s="10"/>
      <c r="P73" s="10"/>
      <c r="Q73" s="10"/>
      <c r="R73" s="10"/>
      <c r="S73" s="10"/>
      <c r="T73" s="10"/>
      <c r="U73" s="10"/>
      <c r="V73" s="10"/>
    </row>
  </sheetData>
  <mergeCells count="65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A52:B52"/>
    <mergeCell ref="K42:K43"/>
    <mergeCell ref="L42:L43"/>
    <mergeCell ref="M42:M43"/>
    <mergeCell ref="O42:V42"/>
    <mergeCell ref="A51:B51"/>
    <mergeCell ref="A42:A43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91"/>
  <sheetViews>
    <sheetView workbookViewId="0">
      <selection activeCell="P12" sqref="P12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62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97</v>
      </c>
      <c r="E3" s="76"/>
      <c r="F3" s="76"/>
      <c r="G3" s="76"/>
      <c r="H3" s="76"/>
      <c r="I3" s="77"/>
      <c r="J3" s="10"/>
      <c r="K3" s="10"/>
      <c r="L3" s="10"/>
      <c r="M3" s="10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75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100</v>
      </c>
      <c r="C8" s="4">
        <v>19</v>
      </c>
      <c r="D8" s="4"/>
      <c r="E8" s="4"/>
      <c r="F8" s="4"/>
      <c r="G8" s="4"/>
      <c r="H8" s="4"/>
      <c r="I8" s="4"/>
      <c r="J8" s="19" t="e">
        <f>SUM(D8:F8)/SUM(D8:G8)</f>
        <v>#DIV/0!</v>
      </c>
      <c r="K8" s="19" t="e">
        <f>SUM(D8:E8)/SUM(D8:G8)</f>
        <v>#DIV/0!</v>
      </c>
      <c r="L8" s="19" t="e">
        <f>(D8+E8*0.64+F8*0.36+G8*0.16)/(D8+E8+F8+G8+I8)</f>
        <v>#DIV/0!</v>
      </c>
      <c r="M8" s="20" t="e">
        <f>(D8*5+E8*4+F8*3+G8*2)/SUM(D8:H8)</f>
        <v>#DIV/0!</v>
      </c>
      <c r="N8" s="15"/>
      <c r="O8" s="4">
        <v>8</v>
      </c>
      <c r="P8" s="4">
        <v>6</v>
      </c>
      <c r="Q8" s="4"/>
      <c r="R8" s="4"/>
      <c r="S8" s="4"/>
      <c r="T8" s="4"/>
      <c r="U8" s="4"/>
      <c r="V8" s="4"/>
    </row>
    <row r="9" spans="1:22" x14ac:dyDescent="0.25">
      <c r="A9" s="16">
        <v>2</v>
      </c>
      <c r="B9" s="44" t="s">
        <v>101</v>
      </c>
      <c r="C9" s="4">
        <v>14</v>
      </c>
      <c r="D9" s="4">
        <v>1</v>
      </c>
      <c r="E9" s="4">
        <v>7</v>
      </c>
      <c r="F9" s="4">
        <v>6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0.5714285714285714</v>
      </c>
      <c r="L9" s="19">
        <f t="shared" ref="L9:L15" si="2">(D9+E9*0.64+F9*0.36+G9*0.16)/(D9+E9+F9+G9+I9)</f>
        <v>0.54571428571428571</v>
      </c>
      <c r="M9" s="20">
        <f t="shared" ref="M9:M15" si="3">(D9*5+E9*4+F9*3+G9*2)/SUM(D9:H9)</f>
        <v>3.6428571428571428</v>
      </c>
      <c r="N9" s="21"/>
      <c r="O9" s="4">
        <v>8</v>
      </c>
      <c r="P9" s="4">
        <v>6</v>
      </c>
      <c r="Q9" s="4"/>
      <c r="R9" s="4"/>
      <c r="S9" s="4"/>
      <c r="T9" s="4"/>
      <c r="U9" s="4"/>
      <c r="V9" s="4"/>
    </row>
    <row r="10" spans="1:22" x14ac:dyDescent="0.25">
      <c r="A10" s="16">
        <v>3</v>
      </c>
      <c r="B10" s="44">
        <v>9</v>
      </c>
      <c r="C10" s="4">
        <v>22</v>
      </c>
      <c r="D10" s="4">
        <v>8</v>
      </c>
      <c r="E10" s="4">
        <v>3</v>
      </c>
      <c r="F10" s="4">
        <v>11</v>
      </c>
      <c r="G10" s="4">
        <v>0</v>
      </c>
      <c r="H10" s="4"/>
      <c r="I10" s="4"/>
      <c r="J10" s="19">
        <f t="shared" si="0"/>
        <v>1</v>
      </c>
      <c r="K10" s="19">
        <f t="shared" si="1"/>
        <v>0.5</v>
      </c>
      <c r="L10" s="19">
        <f t="shared" si="2"/>
        <v>0.63090909090909086</v>
      </c>
      <c r="M10" s="20">
        <f t="shared" si="3"/>
        <v>3.8636363636363638</v>
      </c>
      <c r="N10" s="21"/>
      <c r="O10" s="4">
        <v>8</v>
      </c>
      <c r="P10" s="4">
        <v>6</v>
      </c>
      <c r="Q10" s="4"/>
      <c r="R10" s="4"/>
      <c r="S10" s="4"/>
      <c r="T10" s="4"/>
      <c r="U10" s="4"/>
      <c r="V10" s="4"/>
    </row>
    <row r="11" spans="1:22" x14ac:dyDescent="0.25">
      <c r="A11" s="16">
        <v>4</v>
      </c>
      <c r="B11" s="5">
        <v>10</v>
      </c>
      <c r="C11" s="4">
        <v>23</v>
      </c>
      <c r="D11" s="4">
        <v>16</v>
      </c>
      <c r="E11" s="4">
        <v>4</v>
      </c>
      <c r="F11" s="4">
        <v>3</v>
      </c>
      <c r="G11" s="4">
        <v>0</v>
      </c>
      <c r="H11" s="4"/>
      <c r="I11" s="4"/>
      <c r="J11" s="19">
        <f t="shared" si="0"/>
        <v>1</v>
      </c>
      <c r="K11" s="19">
        <f t="shared" si="1"/>
        <v>0.86956521739130432</v>
      </c>
      <c r="L11" s="19">
        <f t="shared" si="2"/>
        <v>0.85391304347826091</v>
      </c>
      <c r="M11" s="20">
        <f t="shared" si="3"/>
        <v>4.5652173913043477</v>
      </c>
      <c r="N11" s="21"/>
      <c r="O11" s="4">
        <v>8</v>
      </c>
      <c r="P11" s="4">
        <v>6</v>
      </c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>
        <v>11</v>
      </c>
      <c r="C12" s="4">
        <v>14</v>
      </c>
      <c r="D12" s="4">
        <v>10</v>
      </c>
      <c r="E12" s="4">
        <v>4</v>
      </c>
      <c r="F12" s="4">
        <v>0</v>
      </c>
      <c r="G12" s="4">
        <v>0</v>
      </c>
      <c r="H12" s="4"/>
      <c r="I12" s="4"/>
      <c r="J12" s="19">
        <f t="shared" si="0"/>
        <v>1</v>
      </c>
      <c r="K12" s="19">
        <f t="shared" si="1"/>
        <v>1</v>
      </c>
      <c r="L12" s="19">
        <f t="shared" si="2"/>
        <v>0.89714285714285713</v>
      </c>
      <c r="M12" s="20">
        <f t="shared" si="3"/>
        <v>4.7142857142857144</v>
      </c>
      <c r="N12" s="21"/>
      <c r="O12" s="4">
        <v>8</v>
      </c>
      <c r="P12" s="4">
        <v>6</v>
      </c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92</v>
      </c>
      <c r="D15" s="6">
        <f t="shared" ref="D15:I15" si="4">SUM(D8:D14)</f>
        <v>35</v>
      </c>
      <c r="E15" s="6">
        <f t="shared" si="4"/>
        <v>18</v>
      </c>
      <c r="F15" s="6">
        <f t="shared" si="4"/>
        <v>20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0.72602739726027399</v>
      </c>
      <c r="L15" s="7">
        <f t="shared" si="2"/>
        <v>0.73589041095890406</v>
      </c>
      <c r="M15" s="22">
        <f t="shared" si="3"/>
        <v>4.2054794520547949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/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/>
      <c r="C20" s="4"/>
      <c r="D20" s="4"/>
      <c r="E20" s="4"/>
      <c r="F20" s="4"/>
      <c r="G20" s="4"/>
      <c r="H20" s="4"/>
      <c r="I20" s="4"/>
      <c r="J20" s="19" t="e">
        <f>SUM(D20:F20)/SUM(D20:G20)</f>
        <v>#DIV/0!</v>
      </c>
      <c r="K20" s="19" t="e">
        <f>SUM(D20:E20)/SUM(D20:G20)</f>
        <v>#DIV/0!</v>
      </c>
      <c r="L20" s="19" t="e">
        <f>(D20+E20*0.64+F20*0.36+G20*0.16)/(D20+E20+F20+G20+I20)</f>
        <v>#DIV/0!</v>
      </c>
      <c r="M20" s="20" t="e">
        <f>(D20*5+E20*4+F20*3+G20*2)/SUM(D20:H20)</f>
        <v>#DIV/0!</v>
      </c>
      <c r="N20" s="15"/>
      <c r="O20" s="4"/>
      <c r="P20" s="4"/>
      <c r="Q20" s="4"/>
      <c r="R20" s="4"/>
      <c r="S20" s="4"/>
      <c r="T20" s="4"/>
      <c r="U20" s="4"/>
      <c r="V20" s="4"/>
    </row>
    <row r="21" spans="1:22" x14ac:dyDescent="0.25">
      <c r="A21" s="16">
        <v>2</v>
      </c>
      <c r="B21" s="5"/>
      <c r="C21" s="4"/>
      <c r="D21" s="4"/>
      <c r="E21" s="4"/>
      <c r="F21" s="4"/>
      <c r="G21" s="4"/>
      <c r="H21" s="4"/>
      <c r="I21" s="4"/>
      <c r="J21" s="19" t="e">
        <f t="shared" ref="J21:J27" si="6">SUM(D21:F21)/SUM(D21:G21)</f>
        <v>#DIV/0!</v>
      </c>
      <c r="K21" s="19" t="e">
        <f t="shared" ref="K21:K27" si="7">SUM(D21:E21)/SUM(D21:G21)</f>
        <v>#DIV/0!</v>
      </c>
      <c r="L21" s="19" t="e">
        <f t="shared" ref="L21:L27" si="8">(D21+E21*0.64+F21*0.36+G21*0.16)/(D21+E21+F21+G21+I21)</f>
        <v>#DIV/0!</v>
      </c>
      <c r="M21" s="20" t="e">
        <f t="shared" ref="M21:M27" si="9">(D21*5+E21*4+F21*3+G21*2)/SUM(D21:H21)</f>
        <v>#DIV/0!</v>
      </c>
      <c r="N21" s="21"/>
      <c r="O21" s="4"/>
      <c r="P21" s="4"/>
      <c r="Q21" s="4"/>
      <c r="R21" s="4"/>
      <c r="S21" s="4"/>
      <c r="T21" s="4"/>
      <c r="U21" s="4"/>
      <c r="V21" s="4"/>
    </row>
    <row r="22" spans="1:22" x14ac:dyDescent="0.25">
      <c r="A22" s="16">
        <v>3</v>
      </c>
      <c r="B22" s="5"/>
      <c r="C22" s="4"/>
      <c r="D22" s="4"/>
      <c r="E22" s="4"/>
      <c r="F22" s="4"/>
      <c r="G22" s="4"/>
      <c r="H22" s="4"/>
      <c r="I22" s="4"/>
      <c r="J22" s="19" t="e">
        <f t="shared" si="6"/>
        <v>#DIV/0!</v>
      </c>
      <c r="K22" s="19" t="e">
        <f t="shared" si="7"/>
        <v>#DIV/0!</v>
      </c>
      <c r="L22" s="19" t="e">
        <f t="shared" si="8"/>
        <v>#DIV/0!</v>
      </c>
      <c r="M22" s="20" t="e">
        <f t="shared" si="9"/>
        <v>#DIV/0!</v>
      </c>
      <c r="N22" s="21"/>
      <c r="O22" s="4"/>
      <c r="P22" s="4"/>
      <c r="Q22" s="4"/>
      <c r="R22" s="4"/>
      <c r="S22" s="4"/>
      <c r="T22" s="4"/>
      <c r="U22" s="4"/>
      <c r="V22" s="4"/>
    </row>
    <row r="23" spans="1:22" x14ac:dyDescent="0.25">
      <c r="A23" s="16">
        <v>4</v>
      </c>
      <c r="B23" s="5"/>
      <c r="C23" s="4"/>
      <c r="D23" s="4"/>
      <c r="E23" s="4"/>
      <c r="F23" s="4"/>
      <c r="G23" s="4"/>
      <c r="H23" s="4"/>
      <c r="I23" s="4"/>
      <c r="J23" s="19" t="e">
        <f t="shared" si="6"/>
        <v>#DIV/0!</v>
      </c>
      <c r="K23" s="19" t="e">
        <f t="shared" si="7"/>
        <v>#DIV/0!</v>
      </c>
      <c r="L23" s="19" t="e">
        <f t="shared" si="8"/>
        <v>#DIV/0!</v>
      </c>
      <c r="M23" s="20" t="e">
        <f t="shared" si="9"/>
        <v>#DIV/0!</v>
      </c>
      <c r="N23" s="21"/>
      <c r="O23" s="4"/>
      <c r="P23" s="4"/>
      <c r="Q23" s="4"/>
      <c r="R23" s="4"/>
      <c r="S23" s="4"/>
      <c r="T23" s="4"/>
      <c r="U23" s="4"/>
      <c r="V23" s="4"/>
    </row>
    <row r="24" spans="1:22" x14ac:dyDescent="0.25">
      <c r="A24" s="16">
        <v>5</v>
      </c>
      <c r="B24" s="5"/>
      <c r="C24" s="4"/>
      <c r="D24" s="4"/>
      <c r="E24" s="4"/>
      <c r="F24" s="4"/>
      <c r="G24" s="4"/>
      <c r="H24" s="4"/>
      <c r="I24" s="4"/>
      <c r="J24" s="19" t="e">
        <f t="shared" si="6"/>
        <v>#DIV/0!</v>
      </c>
      <c r="K24" s="19" t="e">
        <f t="shared" si="7"/>
        <v>#DIV/0!</v>
      </c>
      <c r="L24" s="19" t="e">
        <f t="shared" si="8"/>
        <v>#DIV/0!</v>
      </c>
      <c r="M24" s="20" t="e">
        <f t="shared" si="9"/>
        <v>#DIV/0!</v>
      </c>
      <c r="N24" s="21"/>
      <c r="O24" s="4"/>
      <c r="P24" s="4"/>
      <c r="Q24" s="4"/>
      <c r="R24" s="4"/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0</v>
      </c>
      <c r="D27" s="6">
        <f t="shared" ref="D27:I27" si="10">SUM(D20:D26)</f>
        <v>0</v>
      </c>
      <c r="E27" s="6">
        <f t="shared" si="10"/>
        <v>0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 t="e">
        <f t="shared" si="6"/>
        <v>#DIV/0!</v>
      </c>
      <c r="K27" s="8" t="e">
        <f t="shared" si="7"/>
        <v>#DIV/0!</v>
      </c>
      <c r="L27" s="7" t="e">
        <f t="shared" si="8"/>
        <v>#DIV/0!</v>
      </c>
      <c r="M27" s="22" t="e">
        <f t="shared" si="9"/>
        <v>#DIV/0!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/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39" si="14">(D33+E33*0.64+F33*0.36+G33*0.16)/(D33+E33+F33+G33+I33)</f>
        <v>#DIV/0!</v>
      </c>
      <c r="M33" s="20" t="e">
        <f t="shared" ref="M33:M39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x14ac:dyDescent="0.25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21"/>
      <c r="O40" s="10"/>
      <c r="P40" s="10"/>
      <c r="Q40" s="10"/>
      <c r="R40" s="10"/>
      <c r="S40" s="10"/>
      <c r="T40" s="10"/>
      <c r="U40" s="10"/>
      <c r="V40" s="10"/>
    </row>
    <row r="41" spans="1:22" x14ac:dyDescent="0.25">
      <c r="A41" s="10">
        <v>4</v>
      </c>
      <c r="B41" s="58" t="s">
        <v>13</v>
      </c>
      <c r="C41" s="59"/>
      <c r="D41" s="60"/>
      <c r="E41" s="61"/>
      <c r="F41" s="61"/>
      <c r="G41" s="61"/>
      <c r="H41" s="62"/>
      <c r="I41" s="10"/>
      <c r="J41" s="10"/>
      <c r="K41" s="10"/>
      <c r="L41" s="10"/>
      <c r="M41" s="10"/>
      <c r="N41" s="12"/>
      <c r="O41" s="63"/>
      <c r="P41" s="63"/>
      <c r="Q41" s="63"/>
      <c r="R41" s="63"/>
      <c r="S41" s="63"/>
      <c r="T41" s="63"/>
      <c r="U41" s="63"/>
      <c r="V41" s="10"/>
    </row>
    <row r="42" spans="1:22" ht="15.75" x14ac:dyDescent="0.25">
      <c r="A42" s="52" t="s">
        <v>14</v>
      </c>
      <c r="B42" s="52" t="s">
        <v>1</v>
      </c>
      <c r="C42" s="48" t="s">
        <v>2</v>
      </c>
      <c r="D42" s="57" t="s">
        <v>3</v>
      </c>
      <c r="E42" s="57"/>
      <c r="F42" s="57"/>
      <c r="G42" s="57"/>
      <c r="H42" s="48" t="s">
        <v>4</v>
      </c>
      <c r="I42" s="52" t="s">
        <v>5</v>
      </c>
      <c r="J42" s="48" t="s">
        <v>15</v>
      </c>
      <c r="K42" s="48" t="s">
        <v>16</v>
      </c>
      <c r="L42" s="48" t="s">
        <v>6</v>
      </c>
      <c r="M42" s="48" t="s">
        <v>17</v>
      </c>
      <c r="N42" s="15"/>
      <c r="O42" s="54" t="s">
        <v>12</v>
      </c>
      <c r="P42" s="55"/>
      <c r="Q42" s="55"/>
      <c r="R42" s="55"/>
      <c r="S42" s="55"/>
      <c r="T42" s="55"/>
      <c r="U42" s="55"/>
      <c r="V42" s="56"/>
    </row>
    <row r="43" spans="1:22" x14ac:dyDescent="0.25">
      <c r="A43" s="53"/>
      <c r="B43" s="53"/>
      <c r="C43" s="49"/>
      <c r="D43" s="16">
        <v>5</v>
      </c>
      <c r="E43" s="16">
        <v>4</v>
      </c>
      <c r="F43" s="16">
        <v>3</v>
      </c>
      <c r="G43" s="16">
        <v>2</v>
      </c>
      <c r="H43" s="49"/>
      <c r="I43" s="53"/>
      <c r="J43" s="49"/>
      <c r="K43" s="49"/>
      <c r="L43" s="49"/>
      <c r="M43" s="49"/>
      <c r="N43" s="15"/>
      <c r="O43" s="17" t="str">
        <f t="shared" ref="O43:V43" si="17">O31</f>
        <v>план</v>
      </c>
      <c r="P43" s="18" t="str">
        <f t="shared" si="17"/>
        <v>дано</v>
      </c>
      <c r="Q43" s="18" t="str">
        <f t="shared" si="17"/>
        <v>к/р</v>
      </c>
      <c r="R43" s="18" t="str">
        <f t="shared" si="17"/>
        <v>дано</v>
      </c>
      <c r="S43" s="18" t="str">
        <f t="shared" si="17"/>
        <v>р/р</v>
      </c>
      <c r="T43" s="18" t="str">
        <f t="shared" si="17"/>
        <v>дано</v>
      </c>
      <c r="U43" s="18" t="str">
        <f t="shared" si="17"/>
        <v>п/р</v>
      </c>
      <c r="V43" s="18" t="str">
        <f t="shared" si="17"/>
        <v>дано</v>
      </c>
    </row>
    <row r="44" spans="1:22" x14ac:dyDescent="0.25">
      <c r="A44" s="16">
        <v>1</v>
      </c>
      <c r="B44" s="4"/>
      <c r="C44" s="4"/>
      <c r="D44" s="4"/>
      <c r="E44" s="4"/>
      <c r="F44" s="4"/>
      <c r="G44" s="4"/>
      <c r="H44" s="4"/>
      <c r="I44" s="4"/>
      <c r="J44" s="19" t="e">
        <f>SUM(D44:F44)/SUM(D44:G44)</f>
        <v>#DIV/0!</v>
      </c>
      <c r="K44" s="19" t="e">
        <f>SUM(D44:E44)/SUM(D44:G44)</f>
        <v>#DIV/0!</v>
      </c>
      <c r="L44" s="19" t="e">
        <f>(D44+E44*0.64+F44*0.36+G44*0.16)/(D44+E44+F44+G44+I44)</f>
        <v>#DIV/0!</v>
      </c>
      <c r="M44" s="20" t="e">
        <f>(D44*5+E44*4+F44*3+G44*2)/SUM(D44:H44)</f>
        <v>#DIV/0!</v>
      </c>
      <c r="N44" s="15"/>
      <c r="O44" s="4"/>
      <c r="P44" s="4"/>
      <c r="Q44" s="4"/>
      <c r="R44" s="4"/>
      <c r="S44" s="4"/>
      <c r="T44" s="4"/>
      <c r="U44" s="4"/>
      <c r="V44" s="4"/>
    </row>
    <row r="45" spans="1:22" x14ac:dyDescent="0.25">
      <c r="A45" s="16">
        <v>2</v>
      </c>
      <c r="B45" s="5"/>
      <c r="C45" s="4"/>
      <c r="D45" s="4"/>
      <c r="E45" s="4"/>
      <c r="F45" s="4"/>
      <c r="G45" s="4"/>
      <c r="H45" s="4"/>
      <c r="I45" s="4"/>
      <c r="J45" s="19" t="e">
        <f t="shared" ref="J45:J51" si="18">SUM(D45:F45)/SUM(D45:G45)</f>
        <v>#DIV/0!</v>
      </c>
      <c r="K45" s="19" t="e">
        <f t="shared" ref="K45:K51" si="19">SUM(D45:E45)/SUM(D45:G45)</f>
        <v>#DIV/0!</v>
      </c>
      <c r="L45" s="19" t="e">
        <f t="shared" ref="L45:L51" si="20">(D45+E45*0.64+F45*0.36+G45*0.16)/(D45+E45+F45+G45+I45)</f>
        <v>#DIV/0!</v>
      </c>
      <c r="M45" s="20" t="e">
        <f t="shared" ref="M45:M51" si="21">(D45*5+E45*4+F45*3+G45*2)/SUM(D45:H45)</f>
        <v>#DIV/0!</v>
      </c>
      <c r="N45" s="21"/>
      <c r="O45" s="4"/>
      <c r="P45" s="4"/>
      <c r="Q45" s="4"/>
      <c r="R45" s="4"/>
      <c r="S45" s="4"/>
      <c r="T45" s="4"/>
      <c r="U45" s="4"/>
      <c r="V45" s="4"/>
    </row>
    <row r="46" spans="1:22" x14ac:dyDescent="0.25">
      <c r="A46" s="16">
        <v>3</v>
      </c>
      <c r="B46" s="5"/>
      <c r="C46" s="4"/>
      <c r="D46" s="4"/>
      <c r="E46" s="4"/>
      <c r="F46" s="4"/>
      <c r="G46" s="4"/>
      <c r="H46" s="4"/>
      <c r="I46" s="4"/>
      <c r="J46" s="19" t="e">
        <f t="shared" si="18"/>
        <v>#DIV/0!</v>
      </c>
      <c r="K46" s="19" t="e">
        <f t="shared" si="19"/>
        <v>#DIV/0!</v>
      </c>
      <c r="L46" s="19" t="e">
        <f t="shared" si="20"/>
        <v>#DIV/0!</v>
      </c>
      <c r="M46" s="20" t="e">
        <f t="shared" si="21"/>
        <v>#DIV/0!</v>
      </c>
      <c r="N46" s="21"/>
      <c r="O46" s="4"/>
      <c r="P46" s="4"/>
      <c r="Q46" s="4"/>
      <c r="R46" s="4"/>
      <c r="S46" s="4"/>
      <c r="T46" s="4"/>
      <c r="U46" s="4"/>
      <c r="V46" s="4"/>
    </row>
    <row r="47" spans="1:22" x14ac:dyDescent="0.25">
      <c r="A47" s="16">
        <v>4</v>
      </c>
      <c r="B47" s="5"/>
      <c r="C47" s="4"/>
      <c r="D47" s="4"/>
      <c r="E47" s="4"/>
      <c r="F47" s="4"/>
      <c r="G47" s="4"/>
      <c r="H47" s="4"/>
      <c r="I47" s="4"/>
      <c r="J47" s="19" t="e">
        <f t="shared" si="18"/>
        <v>#DIV/0!</v>
      </c>
      <c r="K47" s="19" t="e">
        <f t="shared" si="19"/>
        <v>#DIV/0!</v>
      </c>
      <c r="L47" s="19" t="e">
        <f t="shared" si="20"/>
        <v>#DIV/0!</v>
      </c>
      <c r="M47" s="20" t="e">
        <f t="shared" si="21"/>
        <v>#DIV/0!</v>
      </c>
      <c r="N47" s="21"/>
      <c r="O47" s="4"/>
      <c r="P47" s="4"/>
      <c r="Q47" s="4"/>
      <c r="R47" s="4"/>
      <c r="S47" s="4"/>
      <c r="T47" s="4"/>
      <c r="U47" s="4"/>
      <c r="V47" s="4"/>
    </row>
    <row r="48" spans="1:22" x14ac:dyDescent="0.25">
      <c r="A48" s="16">
        <v>5</v>
      </c>
      <c r="B48" s="5"/>
      <c r="C48" s="4"/>
      <c r="D48" s="4"/>
      <c r="E48" s="4"/>
      <c r="F48" s="4"/>
      <c r="G48" s="4"/>
      <c r="H48" s="4"/>
      <c r="I48" s="4"/>
      <c r="J48" s="19" t="e">
        <f t="shared" si="18"/>
        <v>#DIV/0!</v>
      </c>
      <c r="K48" s="19" t="e">
        <f t="shared" si="19"/>
        <v>#DIV/0!</v>
      </c>
      <c r="L48" s="19" t="e">
        <f t="shared" si="20"/>
        <v>#DIV/0!</v>
      </c>
      <c r="M48" s="20" t="e">
        <f t="shared" si="21"/>
        <v>#DIV/0!</v>
      </c>
      <c r="N48" s="21"/>
      <c r="O48" s="4"/>
      <c r="P48" s="4"/>
      <c r="Q48" s="4"/>
      <c r="R48" s="4"/>
      <c r="S48" s="4"/>
      <c r="T48" s="4"/>
      <c r="U48" s="4"/>
      <c r="V48" s="4"/>
    </row>
    <row r="49" spans="1:22" x14ac:dyDescent="0.25">
      <c r="A49" s="16">
        <v>6</v>
      </c>
      <c r="B49" s="5"/>
      <c r="C49" s="4"/>
      <c r="D49" s="4"/>
      <c r="E49" s="4"/>
      <c r="F49" s="4"/>
      <c r="G49" s="4"/>
      <c r="H49" s="4"/>
      <c r="I49" s="4"/>
      <c r="J49" s="19" t="e">
        <f t="shared" si="18"/>
        <v>#DIV/0!</v>
      </c>
      <c r="K49" s="19" t="e">
        <f t="shared" si="19"/>
        <v>#DIV/0!</v>
      </c>
      <c r="L49" s="19" t="e">
        <f t="shared" si="20"/>
        <v>#DIV/0!</v>
      </c>
      <c r="M49" s="20" t="e">
        <f t="shared" si="21"/>
        <v>#DIV/0!</v>
      </c>
      <c r="N49" s="21"/>
      <c r="O49" s="4"/>
      <c r="P49" s="4"/>
      <c r="Q49" s="4"/>
      <c r="R49" s="4"/>
      <c r="S49" s="4"/>
      <c r="T49" s="4"/>
      <c r="U49" s="4"/>
      <c r="V49" s="4"/>
    </row>
    <row r="50" spans="1:22" x14ac:dyDescent="0.25">
      <c r="A50" s="16">
        <v>7</v>
      </c>
      <c r="B50" s="5"/>
      <c r="C50" s="4"/>
      <c r="D50" s="4"/>
      <c r="E50" s="4"/>
      <c r="F50" s="4"/>
      <c r="G50" s="4"/>
      <c r="H50" s="4"/>
      <c r="I50" s="4"/>
      <c r="J50" s="19" t="e">
        <f t="shared" si="18"/>
        <v>#DIV/0!</v>
      </c>
      <c r="K50" s="19" t="e">
        <f t="shared" si="19"/>
        <v>#DIV/0!</v>
      </c>
      <c r="L50" s="19" t="e">
        <f t="shared" si="20"/>
        <v>#DIV/0!</v>
      </c>
      <c r="M50" s="20" t="e">
        <f t="shared" si="21"/>
        <v>#DIV/0!</v>
      </c>
      <c r="N50" s="21"/>
      <c r="O50" s="4"/>
      <c r="P50" s="4"/>
      <c r="Q50" s="4"/>
      <c r="R50" s="4"/>
      <c r="S50" s="4"/>
      <c r="T50" s="4"/>
      <c r="U50" s="4"/>
      <c r="V50" s="4"/>
    </row>
    <row r="51" spans="1:22" x14ac:dyDescent="0.25">
      <c r="A51" s="50" t="s">
        <v>21</v>
      </c>
      <c r="B51" s="51"/>
      <c r="C51" s="6">
        <f>SUM(C44:C50)</f>
        <v>0</v>
      </c>
      <c r="D51" s="6">
        <f t="shared" ref="D51:I51" si="22">SUM(D44:D50)</f>
        <v>0</v>
      </c>
      <c r="E51" s="6">
        <f t="shared" si="22"/>
        <v>0</v>
      </c>
      <c r="F51" s="6">
        <f t="shared" si="22"/>
        <v>0</v>
      </c>
      <c r="G51" s="6">
        <f t="shared" si="22"/>
        <v>0</v>
      </c>
      <c r="H51" s="6">
        <f t="shared" si="22"/>
        <v>0</v>
      </c>
      <c r="I51" s="6">
        <f t="shared" si="22"/>
        <v>0</v>
      </c>
      <c r="J51" s="9" t="e">
        <f t="shared" si="18"/>
        <v>#DIV/0!</v>
      </c>
      <c r="K51" s="8" t="e">
        <f t="shared" si="19"/>
        <v>#DIV/0!</v>
      </c>
      <c r="L51" s="7" t="e">
        <f t="shared" si="20"/>
        <v>#DIV/0!</v>
      </c>
      <c r="M51" s="22" t="e">
        <f t="shared" si="21"/>
        <v>#DIV/0!</v>
      </c>
      <c r="N51" s="21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21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6">
        <v>5</v>
      </c>
      <c r="B53" s="58" t="s">
        <v>13</v>
      </c>
      <c r="C53" s="59"/>
      <c r="D53" s="60"/>
      <c r="E53" s="61"/>
      <c r="F53" s="61"/>
      <c r="G53" s="61"/>
      <c r="H53" s="62"/>
      <c r="I53" s="10"/>
      <c r="J53" s="10"/>
      <c r="K53" s="10"/>
      <c r="L53" s="10"/>
      <c r="M53" s="10"/>
      <c r="N53" s="12"/>
      <c r="O53" s="63"/>
      <c r="P53" s="63"/>
      <c r="Q53" s="63"/>
      <c r="R53" s="63"/>
      <c r="S53" s="63"/>
      <c r="T53" s="63"/>
      <c r="U53" s="63"/>
      <c r="V53" s="10"/>
    </row>
    <row r="54" spans="1:22" ht="15.75" x14ac:dyDescent="0.25">
      <c r="A54" s="52" t="s">
        <v>14</v>
      </c>
      <c r="B54" s="52" t="s">
        <v>1</v>
      </c>
      <c r="C54" s="48" t="s">
        <v>2</v>
      </c>
      <c r="D54" s="57" t="s">
        <v>3</v>
      </c>
      <c r="E54" s="57"/>
      <c r="F54" s="57"/>
      <c r="G54" s="57"/>
      <c r="H54" s="48" t="s">
        <v>4</v>
      </c>
      <c r="I54" s="52" t="s">
        <v>5</v>
      </c>
      <c r="J54" s="48" t="s">
        <v>15</v>
      </c>
      <c r="K54" s="48" t="s">
        <v>16</v>
      </c>
      <c r="L54" s="48" t="s">
        <v>6</v>
      </c>
      <c r="M54" s="48" t="s">
        <v>17</v>
      </c>
      <c r="N54" s="15"/>
      <c r="O54" s="54" t="s">
        <v>12</v>
      </c>
      <c r="P54" s="55"/>
      <c r="Q54" s="55"/>
      <c r="R54" s="55"/>
      <c r="S54" s="55"/>
      <c r="T54" s="55"/>
      <c r="U54" s="55"/>
      <c r="V54" s="56"/>
    </row>
    <row r="55" spans="1:22" x14ac:dyDescent="0.25">
      <c r="A55" s="53"/>
      <c r="B55" s="53"/>
      <c r="C55" s="49"/>
      <c r="D55" s="16">
        <v>5</v>
      </c>
      <c r="E55" s="16">
        <v>4</v>
      </c>
      <c r="F55" s="16">
        <v>3</v>
      </c>
      <c r="G55" s="16">
        <v>2</v>
      </c>
      <c r="H55" s="49"/>
      <c r="I55" s="53"/>
      <c r="J55" s="49"/>
      <c r="K55" s="49"/>
      <c r="L55" s="49"/>
      <c r="M55" s="49"/>
      <c r="N55" s="15"/>
      <c r="O55" s="17" t="str">
        <f t="shared" ref="O55:V55" si="23">O43</f>
        <v>план</v>
      </c>
      <c r="P55" s="18" t="str">
        <f t="shared" si="23"/>
        <v>дано</v>
      </c>
      <c r="Q55" s="18" t="str">
        <f t="shared" si="23"/>
        <v>к/р</v>
      </c>
      <c r="R55" s="18" t="str">
        <f t="shared" si="23"/>
        <v>дано</v>
      </c>
      <c r="S55" s="18" t="str">
        <f t="shared" si="23"/>
        <v>р/р</v>
      </c>
      <c r="T55" s="18" t="str">
        <f t="shared" si="23"/>
        <v>дано</v>
      </c>
      <c r="U55" s="18" t="str">
        <f t="shared" si="23"/>
        <v>п/р</v>
      </c>
      <c r="V55" s="18" t="str">
        <f t="shared" si="23"/>
        <v>дано</v>
      </c>
    </row>
    <row r="56" spans="1:22" x14ac:dyDescent="0.25">
      <c r="A56" s="16">
        <v>1</v>
      </c>
      <c r="B56" s="4"/>
      <c r="C56" s="4"/>
      <c r="D56" s="4"/>
      <c r="E56" s="4"/>
      <c r="F56" s="4"/>
      <c r="G56" s="4"/>
      <c r="H56" s="4"/>
      <c r="I56" s="4"/>
      <c r="J56" s="19" t="e">
        <f>SUM(D56:F56)/SUM(D56:G56)</f>
        <v>#DIV/0!</v>
      </c>
      <c r="K56" s="19" t="e">
        <f>SUM(D56:E56)/SUM(D56:G56)</f>
        <v>#DIV/0!</v>
      </c>
      <c r="L56" s="19" t="e">
        <f>(D56+E56*0.64+F56*0.36+G56*0.16)/(D56+E56+F56+G56+I56)</f>
        <v>#DIV/0!</v>
      </c>
      <c r="M56" s="20" t="e">
        <f>(D56*5+E56*4+F56*3+G56*2)/SUM(D56:H56)</f>
        <v>#DIV/0!</v>
      </c>
      <c r="N56" s="15"/>
      <c r="O56" s="4"/>
      <c r="P56" s="4"/>
      <c r="Q56" s="4"/>
      <c r="R56" s="4"/>
      <c r="S56" s="4"/>
      <c r="T56" s="4"/>
      <c r="U56" s="4"/>
      <c r="V56" s="4"/>
    </row>
    <row r="57" spans="1:22" x14ac:dyDescent="0.25">
      <c r="A57" s="16">
        <v>2</v>
      </c>
      <c r="B57" s="5"/>
      <c r="C57" s="4"/>
      <c r="D57" s="4"/>
      <c r="E57" s="4"/>
      <c r="F57" s="4"/>
      <c r="G57" s="4"/>
      <c r="H57" s="4"/>
      <c r="I57" s="4"/>
      <c r="J57" s="19" t="e">
        <f t="shared" ref="J57:J64" si="24">SUM(D57:F57)/SUM(D57:G57)</f>
        <v>#DIV/0!</v>
      </c>
      <c r="K57" s="19" t="e">
        <f t="shared" ref="K57:K64" si="25">SUM(D57:E57)/SUM(D57:G57)</f>
        <v>#DIV/0!</v>
      </c>
      <c r="L57" s="19" t="e">
        <f t="shared" ref="L57:L64" si="26">(D57+E57*0.64+F57*0.36+G57*0.16)/(D57+E57+F57+G57+I57)</f>
        <v>#DIV/0!</v>
      </c>
      <c r="M57" s="20" t="e">
        <f t="shared" ref="M57:M64" si="27">(D57*5+E57*4+F57*3+G57*2)/SUM(D57:H57)</f>
        <v>#DIV/0!</v>
      </c>
      <c r="N57" s="21"/>
      <c r="O57" s="4"/>
      <c r="P57" s="4"/>
      <c r="Q57" s="4"/>
      <c r="R57" s="4"/>
      <c r="S57" s="4"/>
      <c r="T57" s="4"/>
      <c r="U57" s="4"/>
      <c r="V57" s="4"/>
    </row>
    <row r="58" spans="1:22" x14ac:dyDescent="0.25">
      <c r="A58" s="16">
        <v>3</v>
      </c>
      <c r="B58" s="5"/>
      <c r="C58" s="4"/>
      <c r="D58" s="4"/>
      <c r="E58" s="4"/>
      <c r="F58" s="4"/>
      <c r="G58" s="4"/>
      <c r="H58" s="4"/>
      <c r="I58" s="4"/>
      <c r="J58" s="19" t="e">
        <f t="shared" si="24"/>
        <v>#DIV/0!</v>
      </c>
      <c r="K58" s="19" t="e">
        <f t="shared" si="25"/>
        <v>#DIV/0!</v>
      </c>
      <c r="L58" s="19" t="e">
        <f t="shared" si="26"/>
        <v>#DIV/0!</v>
      </c>
      <c r="M58" s="20" t="e">
        <f t="shared" si="27"/>
        <v>#DIV/0!</v>
      </c>
      <c r="N58" s="21"/>
      <c r="O58" s="4"/>
      <c r="P58" s="4"/>
      <c r="Q58" s="4"/>
      <c r="R58" s="4"/>
      <c r="S58" s="4"/>
      <c r="T58" s="4"/>
      <c r="U58" s="4"/>
      <c r="V58" s="4"/>
    </row>
    <row r="59" spans="1:22" x14ac:dyDescent="0.25">
      <c r="A59" s="16">
        <v>4</v>
      </c>
      <c r="B59" s="5"/>
      <c r="C59" s="4"/>
      <c r="D59" s="4"/>
      <c r="E59" s="4"/>
      <c r="F59" s="4"/>
      <c r="G59" s="4"/>
      <c r="H59" s="4"/>
      <c r="I59" s="4"/>
      <c r="J59" s="19" t="e">
        <f t="shared" si="24"/>
        <v>#DIV/0!</v>
      </c>
      <c r="K59" s="19" t="e">
        <f t="shared" si="25"/>
        <v>#DIV/0!</v>
      </c>
      <c r="L59" s="19" t="e">
        <f t="shared" si="26"/>
        <v>#DIV/0!</v>
      </c>
      <c r="M59" s="20" t="e">
        <f t="shared" si="27"/>
        <v>#DIV/0!</v>
      </c>
      <c r="N59" s="21"/>
      <c r="O59" s="4"/>
      <c r="P59" s="4"/>
      <c r="Q59" s="4"/>
      <c r="R59" s="4"/>
      <c r="S59" s="4"/>
      <c r="T59" s="4"/>
      <c r="U59" s="4"/>
      <c r="V59" s="4"/>
    </row>
    <row r="60" spans="1:22" x14ac:dyDescent="0.25">
      <c r="A60" s="16">
        <v>5</v>
      </c>
      <c r="B60" s="5"/>
      <c r="C60" s="4"/>
      <c r="D60" s="4"/>
      <c r="E60" s="4"/>
      <c r="F60" s="4"/>
      <c r="G60" s="4"/>
      <c r="H60" s="4"/>
      <c r="I60" s="4"/>
      <c r="J60" s="19" t="e">
        <f t="shared" si="24"/>
        <v>#DIV/0!</v>
      </c>
      <c r="K60" s="19" t="e">
        <f t="shared" si="25"/>
        <v>#DIV/0!</v>
      </c>
      <c r="L60" s="19" t="e">
        <f t="shared" si="26"/>
        <v>#DIV/0!</v>
      </c>
      <c r="M60" s="20" t="e">
        <f t="shared" si="27"/>
        <v>#DIV/0!</v>
      </c>
      <c r="N60" s="21"/>
      <c r="O60" s="4"/>
      <c r="P60" s="4"/>
      <c r="Q60" s="4"/>
      <c r="R60" s="4"/>
      <c r="S60" s="4"/>
      <c r="T60" s="4"/>
      <c r="U60" s="4"/>
      <c r="V60" s="4"/>
    </row>
    <row r="61" spans="1:22" x14ac:dyDescent="0.25">
      <c r="A61" s="16">
        <v>6</v>
      </c>
      <c r="B61" s="5"/>
      <c r="C61" s="4"/>
      <c r="D61" s="4"/>
      <c r="E61" s="4"/>
      <c r="F61" s="4"/>
      <c r="G61" s="4"/>
      <c r="H61" s="4"/>
      <c r="I61" s="4"/>
      <c r="J61" s="19" t="e">
        <f t="shared" si="24"/>
        <v>#DIV/0!</v>
      </c>
      <c r="K61" s="19" t="e">
        <f t="shared" si="25"/>
        <v>#DIV/0!</v>
      </c>
      <c r="L61" s="19" t="e">
        <f t="shared" si="26"/>
        <v>#DIV/0!</v>
      </c>
      <c r="M61" s="20" t="e">
        <f t="shared" si="27"/>
        <v>#DIV/0!</v>
      </c>
      <c r="N61" s="21"/>
      <c r="O61" s="4"/>
      <c r="P61" s="4"/>
      <c r="Q61" s="4"/>
      <c r="R61" s="4"/>
      <c r="S61" s="4"/>
      <c r="T61" s="4"/>
      <c r="U61" s="4"/>
      <c r="V61" s="4"/>
    </row>
    <row r="62" spans="1:22" x14ac:dyDescent="0.25">
      <c r="A62" s="16">
        <v>7</v>
      </c>
      <c r="B62" s="5"/>
      <c r="C62" s="4"/>
      <c r="D62" s="4"/>
      <c r="E62" s="4"/>
      <c r="F62" s="4"/>
      <c r="G62" s="4"/>
      <c r="H62" s="4"/>
      <c r="I62" s="4"/>
      <c r="J62" s="19" t="e">
        <f t="shared" si="24"/>
        <v>#DIV/0!</v>
      </c>
      <c r="K62" s="19" t="e">
        <f t="shared" si="25"/>
        <v>#DIV/0!</v>
      </c>
      <c r="L62" s="19" t="e">
        <f t="shared" si="26"/>
        <v>#DIV/0!</v>
      </c>
      <c r="M62" s="20" t="e">
        <f t="shared" si="27"/>
        <v>#DIV/0!</v>
      </c>
      <c r="N62" s="21"/>
      <c r="O62" s="4"/>
      <c r="P62" s="4"/>
      <c r="Q62" s="4"/>
      <c r="R62" s="4"/>
      <c r="S62" s="4"/>
      <c r="T62" s="4"/>
      <c r="U62" s="4"/>
      <c r="V62" s="4"/>
    </row>
    <row r="63" spans="1:22" x14ac:dyDescent="0.25">
      <c r="A63" s="50" t="s">
        <v>21</v>
      </c>
      <c r="B63" s="51"/>
      <c r="C63" s="6">
        <f>SUM(C56:C62)</f>
        <v>0</v>
      </c>
      <c r="D63" s="6">
        <f t="shared" ref="D63:I63" si="28">SUM(D56:D62)</f>
        <v>0</v>
      </c>
      <c r="E63" s="6">
        <f t="shared" si="28"/>
        <v>0</v>
      </c>
      <c r="F63" s="6">
        <f t="shared" si="28"/>
        <v>0</v>
      </c>
      <c r="G63" s="6">
        <f t="shared" si="28"/>
        <v>0</v>
      </c>
      <c r="H63" s="6">
        <f t="shared" si="28"/>
        <v>0</v>
      </c>
      <c r="I63" s="6">
        <f t="shared" si="28"/>
        <v>0</v>
      </c>
      <c r="J63" s="9" t="e">
        <f t="shared" si="24"/>
        <v>#DIV/0!</v>
      </c>
      <c r="K63" s="8" t="e">
        <f t="shared" si="25"/>
        <v>#DIV/0!</v>
      </c>
      <c r="L63" s="7" t="e">
        <f t="shared" si="26"/>
        <v>#DIV/0!</v>
      </c>
      <c r="M63" s="22" t="e">
        <f t="shared" si="27"/>
        <v>#DIV/0!</v>
      </c>
      <c r="N63" s="21"/>
      <c r="O63" s="10"/>
      <c r="P63" s="10"/>
      <c r="Q63" s="10"/>
      <c r="R63" s="10"/>
      <c r="S63" s="10"/>
      <c r="T63" s="10"/>
      <c r="U63" s="10"/>
      <c r="V63" s="10"/>
    </row>
    <row r="64" spans="1:22" ht="15.75" x14ac:dyDescent="0.25">
      <c r="A64" s="46" t="s">
        <v>18</v>
      </c>
      <c r="B64" s="47"/>
      <c r="C64" s="28">
        <f t="shared" ref="C64:I64" si="29">SUM(C8:C14)+SUM(C20:C26)+SUM(C32:C38)+SUM(C44:C50)+SUM(C56:C62)</f>
        <v>92</v>
      </c>
      <c r="D64" s="28">
        <f t="shared" si="29"/>
        <v>35</v>
      </c>
      <c r="E64" s="28">
        <f t="shared" si="29"/>
        <v>18</v>
      </c>
      <c r="F64" s="28">
        <f t="shared" si="29"/>
        <v>20</v>
      </c>
      <c r="G64" s="28">
        <f t="shared" si="29"/>
        <v>0</v>
      </c>
      <c r="H64" s="28">
        <f t="shared" si="29"/>
        <v>0</v>
      </c>
      <c r="I64" s="28">
        <f t="shared" si="29"/>
        <v>0</v>
      </c>
      <c r="J64" s="26">
        <f t="shared" si="24"/>
        <v>1</v>
      </c>
      <c r="K64" s="26">
        <f t="shared" si="25"/>
        <v>0.72602739726027399</v>
      </c>
      <c r="L64" s="26">
        <f t="shared" si="26"/>
        <v>0.73589041095890406</v>
      </c>
      <c r="M64" s="27">
        <f t="shared" si="27"/>
        <v>4.2054794520547949</v>
      </c>
      <c r="N64" s="25"/>
      <c r="O64" s="14"/>
      <c r="P64" s="14"/>
      <c r="Q64" s="14"/>
      <c r="R64" s="14"/>
      <c r="S64" s="14"/>
      <c r="T64" s="14"/>
      <c r="U64" s="14"/>
      <c r="V64" s="14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2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2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2"/>
      <c r="O67" s="10"/>
      <c r="P67" s="10"/>
      <c r="Q67" s="10"/>
      <c r="R67" s="10"/>
      <c r="S67" s="10"/>
      <c r="T67" s="10"/>
      <c r="U67" s="10"/>
      <c r="V67" s="10"/>
    </row>
    <row r="68" spans="1:22" x14ac:dyDescent="0.25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2"/>
      <c r="O68" s="10"/>
      <c r="P68" s="10"/>
      <c r="Q68" s="10"/>
      <c r="R68" s="10"/>
      <c r="S68" s="10"/>
      <c r="T68" s="10"/>
      <c r="U68" s="10"/>
      <c r="V68" s="10"/>
    </row>
    <row r="69" spans="1:22" x14ac:dyDescent="0.25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2"/>
      <c r="O69" s="10"/>
      <c r="P69" s="10"/>
      <c r="Q69" s="10"/>
      <c r="R69" s="10"/>
      <c r="S69" s="10"/>
      <c r="T69" s="10"/>
      <c r="U69" s="10"/>
      <c r="V69" s="10"/>
    </row>
    <row r="70" spans="1:22" x14ac:dyDescent="0.25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2"/>
      <c r="O70" s="10"/>
      <c r="P70" s="10"/>
      <c r="Q70" s="10"/>
      <c r="R70" s="10"/>
      <c r="S70" s="10"/>
      <c r="T70" s="10"/>
      <c r="U70" s="10"/>
      <c r="V70" s="10"/>
    </row>
    <row r="71" spans="1:22" x14ac:dyDescent="0.25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2"/>
      <c r="O71" s="10"/>
      <c r="P71" s="10"/>
      <c r="Q71" s="10"/>
      <c r="R71" s="10"/>
      <c r="S71" s="10"/>
      <c r="T71" s="10"/>
      <c r="U71" s="10"/>
      <c r="V71" s="10"/>
    </row>
    <row r="72" spans="1:22" x14ac:dyDescent="0.25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2"/>
      <c r="O72" s="10"/>
      <c r="P72" s="10"/>
      <c r="Q72" s="10"/>
      <c r="R72" s="10"/>
      <c r="S72" s="10"/>
      <c r="T72" s="10"/>
      <c r="U72" s="10"/>
      <c r="V72" s="10"/>
    </row>
    <row r="73" spans="1:22" x14ac:dyDescent="0.25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2"/>
      <c r="O73" s="10"/>
      <c r="P73" s="10"/>
      <c r="Q73" s="10"/>
      <c r="R73" s="10"/>
      <c r="S73" s="10"/>
      <c r="T73" s="10"/>
      <c r="U73" s="10"/>
      <c r="V73" s="10"/>
    </row>
    <row r="74" spans="1:22" x14ac:dyDescent="0.25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2"/>
      <c r="O74" s="10"/>
      <c r="P74" s="10"/>
      <c r="Q74" s="10"/>
      <c r="R74" s="10"/>
      <c r="S74" s="10"/>
      <c r="T74" s="10"/>
      <c r="U74" s="10"/>
      <c r="V74" s="10"/>
    </row>
    <row r="75" spans="1:22" x14ac:dyDescent="0.25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2"/>
      <c r="O75" s="10"/>
      <c r="P75" s="10"/>
      <c r="Q75" s="10"/>
      <c r="R75" s="10"/>
      <c r="S75" s="10"/>
      <c r="T75" s="10"/>
      <c r="U75" s="10"/>
      <c r="V75" s="10"/>
    </row>
    <row r="76" spans="1:22" x14ac:dyDescent="0.25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2"/>
      <c r="O76" s="10"/>
      <c r="P76" s="10"/>
      <c r="Q76" s="10"/>
      <c r="R76" s="10"/>
      <c r="S76" s="10"/>
      <c r="T76" s="10"/>
      <c r="U76" s="10"/>
      <c r="V76" s="10"/>
    </row>
    <row r="77" spans="1:22" x14ac:dyDescent="0.25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0"/>
      <c r="P77" s="10"/>
      <c r="Q77" s="10"/>
      <c r="R77" s="10"/>
      <c r="S77" s="10"/>
      <c r="T77" s="10"/>
      <c r="U77" s="10"/>
      <c r="V77" s="10"/>
    </row>
    <row r="78" spans="1:22" x14ac:dyDescent="0.25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0"/>
      <c r="P78" s="10"/>
      <c r="Q78" s="10"/>
      <c r="R78" s="10"/>
      <c r="S78" s="10"/>
      <c r="T78" s="10"/>
      <c r="U78" s="10"/>
      <c r="V78" s="10"/>
    </row>
    <row r="79" spans="1:22" x14ac:dyDescent="0.25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0"/>
      <c r="P79" s="10"/>
      <c r="Q79" s="10"/>
      <c r="R79" s="10"/>
      <c r="S79" s="10"/>
      <c r="T79" s="10"/>
      <c r="U79" s="10"/>
      <c r="V79" s="10"/>
    </row>
    <row r="80" spans="1:22" x14ac:dyDescent="0.25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0"/>
      <c r="P80" s="10"/>
      <c r="Q80" s="10"/>
      <c r="R80" s="10"/>
      <c r="S80" s="10"/>
      <c r="T80" s="10"/>
      <c r="U80" s="10"/>
      <c r="V80" s="10"/>
    </row>
    <row r="81" spans="1:22" x14ac:dyDescent="0.25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0"/>
      <c r="P81" s="10"/>
      <c r="Q81" s="10"/>
      <c r="R81" s="10"/>
      <c r="S81" s="10"/>
      <c r="T81" s="10"/>
      <c r="U81" s="10"/>
      <c r="V81" s="10"/>
    </row>
    <row r="82" spans="1:22" x14ac:dyDescent="0.25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1"/>
      <c r="O82" s="10"/>
      <c r="P82" s="10"/>
      <c r="Q82" s="10"/>
      <c r="R82" s="10"/>
      <c r="S82" s="10"/>
      <c r="T82" s="10"/>
      <c r="U82" s="10"/>
      <c r="V82" s="10"/>
    </row>
    <row r="83" spans="1:22" x14ac:dyDescent="0.25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0"/>
      <c r="P83" s="10"/>
      <c r="Q83" s="10"/>
      <c r="R83" s="10"/>
      <c r="S83" s="10"/>
      <c r="T83" s="10"/>
      <c r="U83" s="10"/>
      <c r="V83" s="10"/>
    </row>
    <row r="84" spans="1:22" x14ac:dyDescent="0.25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10"/>
      <c r="P84" s="10"/>
      <c r="Q84" s="10"/>
      <c r="R84" s="10"/>
      <c r="S84" s="10"/>
      <c r="T84" s="10"/>
      <c r="U84" s="10"/>
      <c r="V84" s="10"/>
    </row>
    <row r="85" spans="1:22" x14ac:dyDescent="0.25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0"/>
      <c r="P85" s="10"/>
      <c r="Q85" s="10"/>
      <c r="R85" s="10"/>
      <c r="S85" s="10"/>
      <c r="T85" s="10"/>
      <c r="U85" s="10"/>
      <c r="V85" s="10"/>
    </row>
    <row r="86" spans="1:22" x14ac:dyDescent="0.25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0"/>
      <c r="P86" s="10"/>
      <c r="Q86" s="10"/>
      <c r="R86" s="10"/>
      <c r="S86" s="10"/>
      <c r="T86" s="10"/>
      <c r="U86" s="10"/>
      <c r="V86" s="10"/>
    </row>
    <row r="87" spans="1:22" x14ac:dyDescent="0.25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0"/>
      <c r="P87" s="10"/>
      <c r="Q87" s="10"/>
      <c r="R87" s="10"/>
      <c r="S87" s="10"/>
      <c r="T87" s="10"/>
      <c r="U87" s="10"/>
      <c r="V87" s="10"/>
    </row>
    <row r="88" spans="1:22" x14ac:dyDescent="0.25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0"/>
      <c r="P88" s="10"/>
      <c r="Q88" s="10"/>
      <c r="R88" s="10"/>
      <c r="S88" s="10"/>
      <c r="T88" s="10"/>
      <c r="U88" s="10"/>
      <c r="V88" s="10"/>
    </row>
    <row r="89" spans="1:22" x14ac:dyDescent="0.25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0"/>
      <c r="P89" s="10"/>
      <c r="Q89" s="10"/>
      <c r="R89" s="10"/>
      <c r="S89" s="10"/>
      <c r="T89" s="10"/>
      <c r="U89" s="10"/>
      <c r="V89" s="10"/>
    </row>
    <row r="90" spans="1:22" x14ac:dyDescent="0.25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0"/>
      <c r="P90" s="10"/>
      <c r="Q90" s="10"/>
      <c r="R90" s="10"/>
      <c r="S90" s="10"/>
      <c r="T90" s="10"/>
      <c r="U90" s="10"/>
      <c r="V90" s="10"/>
    </row>
    <row r="91" spans="1:22" x14ac:dyDescent="0.25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0"/>
      <c r="P91" s="10"/>
      <c r="Q91" s="10"/>
      <c r="R91" s="10"/>
      <c r="S91" s="10"/>
      <c r="T91" s="10"/>
      <c r="U91" s="10"/>
      <c r="V91" s="10"/>
    </row>
  </sheetData>
  <mergeCells count="80">
    <mergeCell ref="B1:E1"/>
    <mergeCell ref="F1:K1"/>
    <mergeCell ref="L1:M1"/>
    <mergeCell ref="B3:C3"/>
    <mergeCell ref="D3:I3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J30:J31"/>
    <mergeCell ref="K30:K31"/>
    <mergeCell ref="L30:L31"/>
    <mergeCell ref="M30:M31"/>
    <mergeCell ref="O30:V30"/>
    <mergeCell ref="B41:C41"/>
    <mergeCell ref="D41:H41"/>
    <mergeCell ref="O41:U41"/>
    <mergeCell ref="B42:B43"/>
    <mergeCell ref="C42:C43"/>
    <mergeCell ref="D42:G42"/>
    <mergeCell ref="H42:H43"/>
    <mergeCell ref="I42:I43"/>
    <mergeCell ref="J42:J43"/>
    <mergeCell ref="K42:K43"/>
    <mergeCell ref="L42:L43"/>
    <mergeCell ref="M42:M43"/>
    <mergeCell ref="O42:V42"/>
    <mergeCell ref="A51:B51"/>
    <mergeCell ref="A42:A43"/>
    <mergeCell ref="O54:V54"/>
    <mergeCell ref="A63:B63"/>
    <mergeCell ref="A54:A55"/>
    <mergeCell ref="B54:B55"/>
    <mergeCell ref="C54:C55"/>
    <mergeCell ref="D54:G54"/>
    <mergeCell ref="H54:H55"/>
    <mergeCell ref="I54:I55"/>
    <mergeCell ref="B53:C53"/>
    <mergeCell ref="D53:H53"/>
    <mergeCell ref="O53:U53"/>
    <mergeCell ref="A64:B64"/>
    <mergeCell ref="J54:J55"/>
    <mergeCell ref="K54:K55"/>
    <mergeCell ref="L54:L55"/>
    <mergeCell ref="M54:M5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67"/>
  <sheetViews>
    <sheetView topLeftCell="A10" workbookViewId="0">
      <selection activeCell="Q28" sqref="Q28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66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26</v>
      </c>
      <c r="E3" s="76"/>
      <c r="F3" s="76"/>
      <c r="G3" s="76"/>
      <c r="H3" s="76"/>
      <c r="I3" s="34"/>
      <c r="J3" s="33"/>
      <c r="K3" s="33"/>
      <c r="L3" s="33"/>
      <c r="M3" s="33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76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>
        <v>5</v>
      </c>
      <c r="C8" s="4">
        <v>22</v>
      </c>
      <c r="D8" s="4">
        <v>2</v>
      </c>
      <c r="E8" s="4">
        <v>9</v>
      </c>
      <c r="F8" s="4">
        <v>11</v>
      </c>
      <c r="G8" s="4">
        <v>0</v>
      </c>
      <c r="H8" s="4"/>
      <c r="I8" s="4"/>
      <c r="J8" s="19">
        <f>SUM(D8:F8)/SUM(D8:G8)</f>
        <v>1</v>
      </c>
      <c r="K8" s="19">
        <f>SUM(D8:E8)/SUM(D8:G8)</f>
        <v>0.5</v>
      </c>
      <c r="L8" s="19">
        <f>(D8+E8*0.64+F8*0.36+G8*0.16)/(D8+E8+F8+G8+I8)</f>
        <v>0.53272727272727272</v>
      </c>
      <c r="M8" s="20">
        <f>(D8*5+E8*4+F8*3+G8*2)/SUM(D8:H8)</f>
        <v>3.5909090909090908</v>
      </c>
      <c r="N8" s="15"/>
      <c r="O8" s="4">
        <v>11</v>
      </c>
      <c r="P8" s="4">
        <v>11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92</v>
      </c>
      <c r="C9" s="4">
        <v>18</v>
      </c>
      <c r="D9" s="4">
        <v>3</v>
      </c>
      <c r="E9" s="4">
        <v>8</v>
      </c>
      <c r="F9" s="4">
        <v>7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0.61111111111111116</v>
      </c>
      <c r="L9" s="19">
        <f t="shared" ref="L9:L15" si="2">(D9+E9*0.64+F9*0.36+G9*0.16)/(D9+E9+F9+G9+I9)</f>
        <v>0.59111111111111114</v>
      </c>
      <c r="M9" s="20">
        <f t="shared" ref="M9:M15" si="3">(D9*5+E9*4+F9*3+G9*2)/SUM(D9:H9)</f>
        <v>3.7777777777777777</v>
      </c>
      <c r="N9" s="21"/>
      <c r="O9" s="4">
        <v>11</v>
      </c>
      <c r="P9" s="4">
        <v>11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88</v>
      </c>
      <c r="C10" s="4">
        <v>19</v>
      </c>
      <c r="D10" s="4">
        <v>4</v>
      </c>
      <c r="E10" s="4">
        <v>7</v>
      </c>
      <c r="F10" s="4">
        <v>8</v>
      </c>
      <c r="G10" s="4">
        <v>0</v>
      </c>
      <c r="H10" s="4"/>
      <c r="I10" s="4"/>
      <c r="J10" s="19">
        <f t="shared" si="0"/>
        <v>1</v>
      </c>
      <c r="K10" s="19">
        <f t="shared" si="1"/>
        <v>0.57894736842105265</v>
      </c>
      <c r="L10" s="19">
        <f t="shared" si="2"/>
        <v>0.59789473684210526</v>
      </c>
      <c r="M10" s="20">
        <f t="shared" si="3"/>
        <v>3.7894736842105261</v>
      </c>
      <c r="N10" s="21"/>
      <c r="O10" s="4">
        <v>11</v>
      </c>
      <c r="P10" s="4">
        <v>11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 t="s">
        <v>101</v>
      </c>
      <c r="C11" s="4">
        <v>14</v>
      </c>
      <c r="D11" s="4">
        <v>0</v>
      </c>
      <c r="E11" s="4">
        <v>4</v>
      </c>
      <c r="F11" s="4">
        <v>10</v>
      </c>
      <c r="G11" s="4">
        <v>0</v>
      </c>
      <c r="H11" s="4"/>
      <c r="I11" s="4"/>
      <c r="J11" s="19">
        <f t="shared" si="0"/>
        <v>1</v>
      </c>
      <c r="K11" s="19">
        <f t="shared" si="1"/>
        <v>0.2857142857142857</v>
      </c>
      <c r="L11" s="19">
        <f t="shared" si="2"/>
        <v>0.44</v>
      </c>
      <c r="M11" s="20">
        <f t="shared" si="3"/>
        <v>3.2857142857142856</v>
      </c>
      <c r="N11" s="21"/>
      <c r="O11" s="4">
        <v>12</v>
      </c>
      <c r="P11" s="4">
        <v>12</v>
      </c>
      <c r="Q11" s="4">
        <v>1</v>
      </c>
      <c r="R11" s="4">
        <v>1</v>
      </c>
      <c r="S11" s="4"/>
      <c r="T11" s="4"/>
      <c r="U11" s="4"/>
      <c r="V11" s="4"/>
    </row>
    <row r="12" spans="1:22" x14ac:dyDescent="0.25">
      <c r="A12" s="16">
        <v>5</v>
      </c>
      <c r="B12" s="5">
        <v>10</v>
      </c>
      <c r="C12" s="4">
        <v>23</v>
      </c>
      <c r="D12" s="4">
        <v>10</v>
      </c>
      <c r="E12" s="4">
        <v>8</v>
      </c>
      <c r="F12" s="4">
        <v>5</v>
      </c>
      <c r="G12" s="4">
        <v>0</v>
      </c>
      <c r="H12" s="4"/>
      <c r="I12" s="4"/>
      <c r="J12" s="19">
        <f t="shared" si="0"/>
        <v>1</v>
      </c>
      <c r="K12" s="19">
        <f t="shared" si="1"/>
        <v>0.78260869565217395</v>
      </c>
      <c r="L12" s="19">
        <f t="shared" si="2"/>
        <v>0.73565217391304361</v>
      </c>
      <c r="M12" s="20">
        <f t="shared" si="3"/>
        <v>4.2173913043478262</v>
      </c>
      <c r="N12" s="21"/>
      <c r="O12" s="4">
        <v>26</v>
      </c>
      <c r="P12" s="4">
        <v>26</v>
      </c>
      <c r="Q12" s="4">
        <v>1</v>
      </c>
      <c r="R12" s="4">
        <v>1</v>
      </c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96</v>
      </c>
      <c r="D15" s="6">
        <f t="shared" ref="D15:I15" si="4">SUM(D8:D14)</f>
        <v>19</v>
      </c>
      <c r="E15" s="6">
        <f t="shared" si="4"/>
        <v>36</v>
      </c>
      <c r="F15" s="6">
        <f t="shared" si="4"/>
        <v>41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0.57291666666666663</v>
      </c>
      <c r="L15" s="7">
        <f t="shared" si="2"/>
        <v>0.59166666666666667</v>
      </c>
      <c r="M15" s="22">
        <f t="shared" si="3"/>
        <v>3.7708333333333335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 t="s">
        <v>77</v>
      </c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1" t="s">
        <v>93</v>
      </c>
      <c r="C20" s="4">
        <v>20</v>
      </c>
      <c r="D20" s="4">
        <v>6</v>
      </c>
      <c r="E20" s="4">
        <v>5</v>
      </c>
      <c r="F20" s="4">
        <v>9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0.55000000000000004</v>
      </c>
      <c r="L20" s="19">
        <f>(D20+E20*0.64+F20*0.36+G20*0.16)/(D20+E20+F20+G20+I20)</f>
        <v>0.622</v>
      </c>
      <c r="M20" s="20">
        <f>(D20*5+E20*4+F20*3+G20*2)/SUM(D20:H20)</f>
        <v>3.85</v>
      </c>
      <c r="N20" s="15"/>
      <c r="O20" s="4">
        <v>16</v>
      </c>
      <c r="P20" s="4">
        <v>12</v>
      </c>
      <c r="Q20" s="4">
        <v>1</v>
      </c>
      <c r="R20" s="4">
        <v>1</v>
      </c>
      <c r="S20" s="4"/>
      <c r="T20" s="4"/>
      <c r="U20" s="4"/>
      <c r="V20" s="4"/>
    </row>
    <row r="21" spans="1:22" x14ac:dyDescent="0.25">
      <c r="A21" s="16">
        <v>2</v>
      </c>
      <c r="B21" s="42" t="s">
        <v>94</v>
      </c>
      <c r="C21" s="4">
        <v>18</v>
      </c>
      <c r="D21" s="4">
        <v>6</v>
      </c>
      <c r="E21" s="4">
        <v>3</v>
      </c>
      <c r="F21" s="4">
        <v>9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0.5</v>
      </c>
      <c r="L21" s="19">
        <f t="shared" ref="L21:L27" si="8">(D21+E21*0.64+F21*0.36+G21*0.16)/(D21+E21+F21+G21+I21)</f>
        <v>0.62</v>
      </c>
      <c r="M21" s="20">
        <f t="shared" ref="M21:M27" si="9">(D21*5+E21*4+F21*3+G21*2)/SUM(D21:H21)</f>
        <v>3.8333333333333335</v>
      </c>
      <c r="N21" s="21"/>
      <c r="O21" s="4">
        <v>16</v>
      </c>
      <c r="P21" s="4">
        <v>12</v>
      </c>
      <c r="Q21" s="4">
        <v>1</v>
      </c>
      <c r="R21" s="4">
        <v>1</v>
      </c>
      <c r="S21" s="4"/>
      <c r="T21" s="4"/>
      <c r="U21" s="4"/>
      <c r="V21" s="4"/>
    </row>
    <row r="22" spans="1:22" x14ac:dyDescent="0.25">
      <c r="A22" s="16">
        <v>3</v>
      </c>
      <c r="B22" s="42" t="s">
        <v>100</v>
      </c>
      <c r="C22" s="4">
        <v>19</v>
      </c>
      <c r="D22" s="4">
        <v>6</v>
      </c>
      <c r="E22" s="4">
        <v>5</v>
      </c>
      <c r="F22" s="4">
        <v>8</v>
      </c>
      <c r="G22" s="4">
        <v>0</v>
      </c>
      <c r="H22" s="4"/>
      <c r="I22" s="4"/>
      <c r="J22" s="19">
        <f t="shared" si="6"/>
        <v>1</v>
      </c>
      <c r="K22" s="19">
        <f t="shared" si="7"/>
        <v>0.57894736842105265</v>
      </c>
      <c r="L22" s="19">
        <f t="shared" si="8"/>
        <v>0.63578947368421046</v>
      </c>
      <c r="M22" s="20">
        <f t="shared" si="9"/>
        <v>3.8947368421052633</v>
      </c>
      <c r="N22" s="21"/>
      <c r="O22" s="4">
        <v>16</v>
      </c>
      <c r="P22" s="4">
        <v>12</v>
      </c>
      <c r="Q22" s="4">
        <v>1</v>
      </c>
      <c r="R22" s="4">
        <v>1</v>
      </c>
      <c r="S22" s="4"/>
      <c r="T22" s="4"/>
      <c r="U22" s="4"/>
      <c r="V22" s="4"/>
    </row>
    <row r="23" spans="1:22" x14ac:dyDescent="0.25">
      <c r="A23" s="16">
        <v>4</v>
      </c>
      <c r="B23" s="42">
        <v>9</v>
      </c>
      <c r="C23" s="4">
        <v>22</v>
      </c>
      <c r="D23" s="4">
        <v>4</v>
      </c>
      <c r="E23" s="4">
        <v>6</v>
      </c>
      <c r="F23" s="4">
        <v>12</v>
      </c>
      <c r="G23" s="4">
        <v>0</v>
      </c>
      <c r="H23" s="4"/>
      <c r="I23" s="4"/>
      <c r="J23" s="19">
        <f t="shared" si="6"/>
        <v>1</v>
      </c>
      <c r="K23" s="19">
        <f t="shared" si="7"/>
        <v>0.45454545454545453</v>
      </c>
      <c r="L23" s="19">
        <f t="shared" si="8"/>
        <v>0.55272727272727273</v>
      </c>
      <c r="M23" s="20">
        <f t="shared" si="9"/>
        <v>3.6363636363636362</v>
      </c>
      <c r="N23" s="21"/>
      <c r="O23" s="4">
        <v>16</v>
      </c>
      <c r="P23" s="4">
        <v>12</v>
      </c>
      <c r="Q23" s="4">
        <v>1</v>
      </c>
      <c r="R23" s="4">
        <v>1</v>
      </c>
      <c r="S23" s="4"/>
      <c r="T23" s="4"/>
      <c r="U23" s="4"/>
      <c r="V23" s="4"/>
    </row>
    <row r="24" spans="1:22" x14ac:dyDescent="0.25">
      <c r="A24" s="16">
        <v>5</v>
      </c>
      <c r="B24" s="42">
        <v>11</v>
      </c>
      <c r="C24" s="4">
        <v>14</v>
      </c>
      <c r="D24" s="4">
        <v>7</v>
      </c>
      <c r="E24" s="4">
        <v>4</v>
      </c>
      <c r="F24" s="4">
        <v>3</v>
      </c>
      <c r="G24" s="4">
        <v>0</v>
      </c>
      <c r="H24" s="4"/>
      <c r="I24" s="4"/>
      <c r="J24" s="19">
        <f t="shared" si="6"/>
        <v>1</v>
      </c>
      <c r="K24" s="19">
        <f t="shared" si="7"/>
        <v>0.7857142857142857</v>
      </c>
      <c r="L24" s="19">
        <f t="shared" si="8"/>
        <v>0.76</v>
      </c>
      <c r="M24" s="20">
        <f t="shared" si="9"/>
        <v>4.2857142857142856</v>
      </c>
      <c r="N24" s="21"/>
      <c r="O24" s="4">
        <v>16</v>
      </c>
      <c r="P24" s="4">
        <v>12</v>
      </c>
      <c r="Q24" s="4">
        <v>1</v>
      </c>
      <c r="R24" s="4">
        <v>1</v>
      </c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93</v>
      </c>
      <c r="D27" s="6">
        <f t="shared" ref="D27:I27" si="10">SUM(D20:D26)</f>
        <v>29</v>
      </c>
      <c r="E27" s="6">
        <f t="shared" si="10"/>
        <v>23</v>
      </c>
      <c r="F27" s="6">
        <f t="shared" si="10"/>
        <v>41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0.55913978494623651</v>
      </c>
      <c r="L27" s="7">
        <f t="shared" si="8"/>
        <v>0.62881720430107524</v>
      </c>
      <c r="M27" s="22">
        <f t="shared" si="9"/>
        <v>3.870967741935484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/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40" si="14">(D33+E33*0.64+F33*0.36+G33*0.16)/(D33+E33+F33+G33+I33)</f>
        <v>#DIV/0!</v>
      </c>
      <c r="M33" s="20" t="e">
        <f t="shared" ref="M33:M40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21" customHeight="1" x14ac:dyDescent="0.25">
      <c r="A40" s="46" t="s">
        <v>18</v>
      </c>
      <c r="B40" s="47"/>
      <c r="C40" s="6">
        <f>SUM(C15,C27,C39)</f>
        <v>189</v>
      </c>
      <c r="D40" s="6">
        <f t="shared" ref="D40:I40" si="17">SUM(D15,D27,D39)</f>
        <v>48</v>
      </c>
      <c r="E40" s="6">
        <f t="shared" si="17"/>
        <v>59</v>
      </c>
      <c r="F40" s="6">
        <f t="shared" si="17"/>
        <v>82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0.56613756613756616</v>
      </c>
      <c r="L40" s="26">
        <f t="shared" si="14"/>
        <v>0.6099470899470899</v>
      </c>
      <c r="M40" s="27">
        <f t="shared" si="15"/>
        <v>3.82010582010582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mergeCells count="50">
    <mergeCell ref="A40:B40"/>
    <mergeCell ref="D3:H3"/>
    <mergeCell ref="J30:J31"/>
    <mergeCell ref="K30:K31"/>
    <mergeCell ref="L30:L31"/>
    <mergeCell ref="I18:I19"/>
    <mergeCell ref="J18:J19"/>
    <mergeCell ref="K18:K19"/>
    <mergeCell ref="L18:L19"/>
    <mergeCell ref="M30:M31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M18:M19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1:E1"/>
    <mergeCell ref="F1:K1"/>
    <mergeCell ref="L1:M1"/>
    <mergeCell ref="B3:C3"/>
    <mergeCell ref="B5:C5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7"/>
  <sheetViews>
    <sheetView topLeftCell="A10" workbookViewId="0">
      <selection activeCell="R24" sqref="R24"/>
    </sheetView>
  </sheetViews>
  <sheetFormatPr defaultRowHeight="15" x14ac:dyDescent="0.25"/>
  <cols>
    <col min="1" max="1" width="4.42578125" style="2" customWidth="1"/>
    <col min="2" max="2" width="7.7109375" customWidth="1"/>
    <col min="3" max="3" width="6.28515625" style="2" customWidth="1"/>
    <col min="4" max="9" width="5.7109375" style="2" customWidth="1"/>
    <col min="10" max="13" width="9.140625" style="2"/>
    <col min="14" max="14" width="2.140625" customWidth="1"/>
    <col min="15" max="22" width="5.7109375" style="2" customWidth="1"/>
  </cols>
  <sheetData>
    <row r="1" spans="1:22" ht="15.75" x14ac:dyDescent="0.25">
      <c r="A1" s="10"/>
      <c r="B1" s="81" t="s">
        <v>19</v>
      </c>
      <c r="C1" s="82"/>
      <c r="D1" s="82"/>
      <c r="E1" s="82"/>
      <c r="F1" s="83" t="s">
        <v>63</v>
      </c>
      <c r="G1" s="83"/>
      <c r="H1" s="83"/>
      <c r="I1" s="83"/>
      <c r="J1" s="83"/>
      <c r="K1" s="83"/>
      <c r="L1" s="84"/>
      <c r="M1" s="85"/>
      <c r="N1" s="11"/>
      <c r="O1" s="10"/>
      <c r="P1" s="10"/>
      <c r="Q1" s="10"/>
      <c r="R1" s="10"/>
      <c r="S1" s="10"/>
      <c r="T1" s="10"/>
      <c r="U1" s="10"/>
      <c r="V1" s="10"/>
    </row>
    <row r="2" spans="1:22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2"/>
      <c r="O2" s="10"/>
      <c r="P2" s="10"/>
      <c r="Q2" s="10"/>
      <c r="R2" s="10"/>
      <c r="S2" s="10"/>
      <c r="T2" s="10"/>
      <c r="U2" s="10"/>
      <c r="V2" s="10"/>
    </row>
    <row r="3" spans="1:22" ht="19.5" customHeight="1" x14ac:dyDescent="0.25">
      <c r="A3" s="10"/>
      <c r="B3" s="73" t="s">
        <v>0</v>
      </c>
      <c r="C3" s="74"/>
      <c r="D3" s="75" t="s">
        <v>67</v>
      </c>
      <c r="E3" s="76"/>
      <c r="F3" s="76"/>
      <c r="G3" s="76"/>
      <c r="H3" s="76"/>
      <c r="I3" s="34"/>
      <c r="J3" s="33"/>
      <c r="K3" s="33"/>
      <c r="L3" s="33"/>
      <c r="M3" s="33"/>
      <c r="N3" s="12"/>
      <c r="O3" s="10"/>
      <c r="P3" s="10"/>
      <c r="Q3" s="10"/>
      <c r="R3" s="10"/>
      <c r="S3" s="10"/>
      <c r="T3" s="10"/>
      <c r="U3" s="10"/>
      <c r="V3" s="10"/>
    </row>
    <row r="4" spans="1:22" x14ac:dyDescent="0.25">
      <c r="A4" s="10"/>
      <c r="B4" s="13"/>
      <c r="C4" s="14"/>
      <c r="D4" s="14"/>
      <c r="E4" s="14"/>
      <c r="F4" s="14"/>
      <c r="G4" s="14"/>
      <c r="H4" s="14"/>
      <c r="I4" s="10"/>
      <c r="J4" s="10"/>
      <c r="K4" s="10"/>
      <c r="L4" s="10"/>
      <c r="M4" s="10"/>
      <c r="N4" s="12"/>
      <c r="O4" s="10"/>
      <c r="P4" s="10"/>
      <c r="Q4" s="10"/>
      <c r="R4" s="10"/>
      <c r="S4" s="10"/>
      <c r="T4" s="10"/>
      <c r="U4" s="10"/>
      <c r="V4" s="10"/>
    </row>
    <row r="5" spans="1:22" x14ac:dyDescent="0.25">
      <c r="A5" s="16">
        <v>1</v>
      </c>
      <c r="B5" s="58" t="s">
        <v>13</v>
      </c>
      <c r="C5" s="59"/>
      <c r="D5" s="60" t="s">
        <v>76</v>
      </c>
      <c r="E5" s="61"/>
      <c r="F5" s="61"/>
      <c r="G5" s="61"/>
      <c r="H5" s="62"/>
      <c r="I5" s="10"/>
      <c r="J5" s="10"/>
      <c r="K5" s="10"/>
      <c r="L5" s="10"/>
      <c r="M5" s="10"/>
      <c r="N5" s="12"/>
      <c r="O5" s="63"/>
      <c r="P5" s="63"/>
      <c r="Q5" s="63"/>
      <c r="R5" s="63"/>
      <c r="S5" s="63"/>
      <c r="T5" s="63"/>
      <c r="U5" s="63"/>
      <c r="V5" s="10"/>
    </row>
    <row r="6" spans="1:22" ht="15" customHeight="1" x14ac:dyDescent="0.25">
      <c r="A6" s="52" t="s">
        <v>14</v>
      </c>
      <c r="B6" s="52" t="s">
        <v>1</v>
      </c>
      <c r="C6" s="48" t="s">
        <v>2</v>
      </c>
      <c r="D6" s="57" t="s">
        <v>3</v>
      </c>
      <c r="E6" s="57"/>
      <c r="F6" s="57"/>
      <c r="G6" s="57"/>
      <c r="H6" s="48" t="s">
        <v>4</v>
      </c>
      <c r="I6" s="52" t="s">
        <v>5</v>
      </c>
      <c r="J6" s="48" t="s">
        <v>15</v>
      </c>
      <c r="K6" s="48" t="s">
        <v>16</v>
      </c>
      <c r="L6" s="48" t="s">
        <v>6</v>
      </c>
      <c r="M6" s="48" t="s">
        <v>17</v>
      </c>
      <c r="N6" s="15"/>
      <c r="O6" s="54" t="s">
        <v>12</v>
      </c>
      <c r="P6" s="55"/>
      <c r="Q6" s="55"/>
      <c r="R6" s="55"/>
      <c r="S6" s="55"/>
      <c r="T6" s="55"/>
      <c r="U6" s="55"/>
      <c r="V6" s="56"/>
    </row>
    <row r="7" spans="1:22" x14ac:dyDescent="0.25">
      <c r="A7" s="53"/>
      <c r="B7" s="53"/>
      <c r="C7" s="49"/>
      <c r="D7" s="16">
        <v>5</v>
      </c>
      <c r="E7" s="16">
        <v>4</v>
      </c>
      <c r="F7" s="16">
        <v>3</v>
      </c>
      <c r="G7" s="16">
        <v>2</v>
      </c>
      <c r="H7" s="49"/>
      <c r="I7" s="53"/>
      <c r="J7" s="49"/>
      <c r="K7" s="49"/>
      <c r="L7" s="49"/>
      <c r="M7" s="49"/>
      <c r="N7" s="15"/>
      <c r="O7" s="1" t="s">
        <v>7</v>
      </c>
      <c r="P7" s="3" t="s">
        <v>8</v>
      </c>
      <c r="Q7" s="3" t="s">
        <v>9</v>
      </c>
      <c r="R7" s="3" t="s">
        <v>8</v>
      </c>
      <c r="S7" s="3" t="s">
        <v>10</v>
      </c>
      <c r="T7" s="3" t="s">
        <v>8</v>
      </c>
      <c r="U7" s="3" t="s">
        <v>11</v>
      </c>
      <c r="V7" s="3" t="s">
        <v>8</v>
      </c>
    </row>
    <row r="8" spans="1:22" x14ac:dyDescent="0.25">
      <c r="A8" s="16">
        <v>1</v>
      </c>
      <c r="B8" s="4" t="s">
        <v>92</v>
      </c>
      <c r="C8" s="4">
        <v>18</v>
      </c>
      <c r="D8" s="4">
        <v>4</v>
      </c>
      <c r="E8" s="4">
        <v>7</v>
      </c>
      <c r="F8" s="4">
        <v>8</v>
      </c>
      <c r="G8" s="4">
        <v>0</v>
      </c>
      <c r="H8" s="4"/>
      <c r="I8" s="4"/>
      <c r="J8" s="19">
        <f>SUM(D8:F8)/SUM(D8:G8)</f>
        <v>1</v>
      </c>
      <c r="K8" s="19">
        <f>SUM(D8:E8)/SUM(D8:G8)</f>
        <v>0.57894736842105265</v>
      </c>
      <c r="L8" s="19">
        <f>(D8+E8*0.64+F8*0.36+G8*0.16)/(D8+E8+F8+G8+I8)</f>
        <v>0.59789473684210526</v>
      </c>
      <c r="M8" s="20">
        <f>(D8*5+E8*4+F8*3+G8*2)/SUM(D8:H8)</f>
        <v>3.7894736842105261</v>
      </c>
      <c r="N8" s="15"/>
      <c r="O8" s="4">
        <v>8</v>
      </c>
      <c r="P8" s="4">
        <v>6</v>
      </c>
      <c r="Q8" s="4">
        <v>1</v>
      </c>
      <c r="R8" s="4">
        <v>1</v>
      </c>
      <c r="S8" s="4"/>
      <c r="T8" s="4"/>
      <c r="U8" s="4"/>
      <c r="V8" s="4"/>
    </row>
    <row r="9" spans="1:22" x14ac:dyDescent="0.25">
      <c r="A9" s="16">
        <v>2</v>
      </c>
      <c r="B9" s="5" t="s">
        <v>88</v>
      </c>
      <c r="C9" s="4">
        <v>19</v>
      </c>
      <c r="D9" s="4">
        <v>3</v>
      </c>
      <c r="E9" s="4">
        <v>9</v>
      </c>
      <c r="F9" s="4">
        <v>7</v>
      </c>
      <c r="G9" s="4">
        <v>0</v>
      </c>
      <c r="H9" s="4"/>
      <c r="I9" s="4"/>
      <c r="J9" s="19">
        <f t="shared" ref="J9:J15" si="0">SUM(D9:F9)/SUM(D9:G9)</f>
        <v>1</v>
      </c>
      <c r="K9" s="19">
        <f t="shared" ref="K9:K15" si="1">SUM(D9:E9)/SUM(D9:G9)</f>
        <v>0.63157894736842102</v>
      </c>
      <c r="L9" s="19">
        <f t="shared" ref="L9:L15" si="2">(D9+E9*0.64+F9*0.36+G9*0.16)/(D9+E9+F9+G9+I9)</f>
        <v>0.5936842105263157</v>
      </c>
      <c r="M9" s="20">
        <f t="shared" ref="M9:M15" si="3">(D9*5+E9*4+F9*3+G9*2)/SUM(D9:H9)</f>
        <v>3.7894736842105261</v>
      </c>
      <c r="N9" s="21"/>
      <c r="O9" s="4">
        <v>8</v>
      </c>
      <c r="P9" s="4">
        <v>6</v>
      </c>
      <c r="Q9" s="4">
        <v>1</v>
      </c>
      <c r="R9" s="4">
        <v>1</v>
      </c>
      <c r="S9" s="4"/>
      <c r="T9" s="4"/>
      <c r="U9" s="4"/>
      <c r="V9" s="4"/>
    </row>
    <row r="10" spans="1:22" x14ac:dyDescent="0.25">
      <c r="A10" s="16">
        <v>3</v>
      </c>
      <c r="B10" s="5" t="s">
        <v>101</v>
      </c>
      <c r="C10" s="4">
        <v>14</v>
      </c>
      <c r="D10" s="4">
        <v>0</v>
      </c>
      <c r="E10" s="4">
        <v>4</v>
      </c>
      <c r="F10" s="4">
        <v>10</v>
      </c>
      <c r="G10" s="4">
        <v>0</v>
      </c>
      <c r="H10" s="4"/>
      <c r="I10" s="4"/>
      <c r="J10" s="19">
        <f t="shared" si="0"/>
        <v>1</v>
      </c>
      <c r="K10" s="19">
        <f t="shared" si="1"/>
        <v>0.2857142857142857</v>
      </c>
      <c r="L10" s="19">
        <f t="shared" si="2"/>
        <v>0.44</v>
      </c>
      <c r="M10" s="20">
        <f t="shared" si="3"/>
        <v>3.2857142857142856</v>
      </c>
      <c r="N10" s="21"/>
      <c r="O10" s="4">
        <v>8</v>
      </c>
      <c r="P10" s="4">
        <v>6</v>
      </c>
      <c r="Q10" s="4">
        <v>1</v>
      </c>
      <c r="R10" s="4">
        <v>1</v>
      </c>
      <c r="S10" s="4"/>
      <c r="T10" s="4"/>
      <c r="U10" s="4"/>
      <c r="V10" s="4"/>
    </row>
    <row r="11" spans="1:22" x14ac:dyDescent="0.25">
      <c r="A11" s="16">
        <v>4</v>
      </c>
      <c r="B11" s="5"/>
      <c r="C11" s="4"/>
      <c r="D11" s="4"/>
      <c r="E11" s="4"/>
      <c r="F11" s="4"/>
      <c r="G11" s="4"/>
      <c r="H11" s="4"/>
      <c r="I11" s="4"/>
      <c r="J11" s="19" t="e">
        <f t="shared" si="0"/>
        <v>#DIV/0!</v>
      </c>
      <c r="K11" s="19" t="e">
        <f t="shared" si="1"/>
        <v>#DIV/0!</v>
      </c>
      <c r="L11" s="19" t="e">
        <f t="shared" si="2"/>
        <v>#DIV/0!</v>
      </c>
      <c r="M11" s="20" t="e">
        <f t="shared" si="3"/>
        <v>#DIV/0!</v>
      </c>
      <c r="N11" s="21"/>
      <c r="O11" s="4"/>
      <c r="P11" s="4"/>
      <c r="Q11" s="4"/>
      <c r="R11" s="4"/>
      <c r="S11" s="4"/>
      <c r="T11" s="4"/>
      <c r="U11" s="4"/>
      <c r="V11" s="4"/>
    </row>
    <row r="12" spans="1:22" x14ac:dyDescent="0.25">
      <c r="A12" s="16">
        <v>5</v>
      </c>
      <c r="B12" s="5"/>
      <c r="C12" s="4"/>
      <c r="D12" s="4"/>
      <c r="E12" s="4"/>
      <c r="F12" s="4"/>
      <c r="G12" s="4"/>
      <c r="H12" s="4"/>
      <c r="I12" s="4"/>
      <c r="J12" s="19" t="e">
        <f t="shared" si="0"/>
        <v>#DIV/0!</v>
      </c>
      <c r="K12" s="19" t="e">
        <f t="shared" si="1"/>
        <v>#DIV/0!</v>
      </c>
      <c r="L12" s="19" t="e">
        <f t="shared" si="2"/>
        <v>#DIV/0!</v>
      </c>
      <c r="M12" s="20" t="e">
        <f t="shared" si="3"/>
        <v>#DIV/0!</v>
      </c>
      <c r="N12" s="21"/>
      <c r="O12" s="4"/>
      <c r="P12" s="4"/>
      <c r="Q12" s="4"/>
      <c r="R12" s="4"/>
      <c r="S12" s="4"/>
      <c r="T12" s="4"/>
      <c r="U12" s="4"/>
      <c r="V12" s="4"/>
    </row>
    <row r="13" spans="1:22" x14ac:dyDescent="0.25">
      <c r="A13" s="16">
        <v>6</v>
      </c>
      <c r="B13" s="5"/>
      <c r="C13" s="4"/>
      <c r="D13" s="4"/>
      <c r="E13" s="4"/>
      <c r="F13" s="4"/>
      <c r="G13" s="4"/>
      <c r="H13" s="4"/>
      <c r="I13" s="4"/>
      <c r="J13" s="19" t="e">
        <f t="shared" si="0"/>
        <v>#DIV/0!</v>
      </c>
      <c r="K13" s="19" t="e">
        <f t="shared" si="1"/>
        <v>#DIV/0!</v>
      </c>
      <c r="L13" s="19" t="e">
        <f t="shared" si="2"/>
        <v>#DIV/0!</v>
      </c>
      <c r="M13" s="20" t="e">
        <f t="shared" si="3"/>
        <v>#DIV/0!</v>
      </c>
      <c r="N13" s="21"/>
      <c r="O13" s="4"/>
      <c r="P13" s="4"/>
      <c r="Q13" s="4"/>
      <c r="R13" s="4"/>
      <c r="S13" s="4"/>
      <c r="T13" s="4"/>
      <c r="U13" s="4"/>
      <c r="V13" s="4"/>
    </row>
    <row r="14" spans="1:22" x14ac:dyDescent="0.25">
      <c r="A14" s="16">
        <v>7</v>
      </c>
      <c r="B14" s="5"/>
      <c r="C14" s="4"/>
      <c r="D14" s="4"/>
      <c r="E14" s="4"/>
      <c r="F14" s="4"/>
      <c r="G14" s="4"/>
      <c r="H14" s="4"/>
      <c r="I14" s="4"/>
      <c r="J14" s="19" t="e">
        <f t="shared" si="0"/>
        <v>#DIV/0!</v>
      </c>
      <c r="K14" s="19" t="e">
        <f t="shared" si="1"/>
        <v>#DIV/0!</v>
      </c>
      <c r="L14" s="19" t="e">
        <f t="shared" si="2"/>
        <v>#DIV/0!</v>
      </c>
      <c r="M14" s="20" t="e">
        <f t="shared" si="3"/>
        <v>#DIV/0!</v>
      </c>
      <c r="N14" s="21"/>
      <c r="O14" s="4"/>
      <c r="P14" s="4"/>
      <c r="Q14" s="4"/>
      <c r="R14" s="4"/>
      <c r="S14" s="4"/>
      <c r="T14" s="4"/>
      <c r="U14" s="4"/>
      <c r="V14" s="4"/>
    </row>
    <row r="15" spans="1:22" x14ac:dyDescent="0.25">
      <c r="A15" s="50" t="s">
        <v>21</v>
      </c>
      <c r="B15" s="51"/>
      <c r="C15" s="6">
        <f>SUM(C8:C14)</f>
        <v>51</v>
      </c>
      <c r="D15" s="6">
        <f t="shared" ref="D15:I15" si="4">SUM(D8:D14)</f>
        <v>7</v>
      </c>
      <c r="E15" s="6">
        <f t="shared" si="4"/>
        <v>20</v>
      </c>
      <c r="F15" s="6">
        <f t="shared" si="4"/>
        <v>25</v>
      </c>
      <c r="G15" s="6">
        <f t="shared" si="4"/>
        <v>0</v>
      </c>
      <c r="H15" s="6">
        <f t="shared" si="4"/>
        <v>0</v>
      </c>
      <c r="I15" s="6">
        <f t="shared" si="4"/>
        <v>0</v>
      </c>
      <c r="J15" s="9">
        <f t="shared" si="0"/>
        <v>1</v>
      </c>
      <c r="K15" s="8">
        <f t="shared" si="1"/>
        <v>0.51923076923076927</v>
      </c>
      <c r="L15" s="7">
        <f t="shared" si="2"/>
        <v>0.55384615384615388</v>
      </c>
      <c r="M15" s="22">
        <f t="shared" si="3"/>
        <v>3.6538461538461537</v>
      </c>
      <c r="N15" s="21"/>
      <c r="O15" s="14"/>
      <c r="P15" s="14"/>
      <c r="Q15" s="14"/>
      <c r="R15" s="14"/>
      <c r="S15" s="14"/>
      <c r="T15" s="14"/>
      <c r="U15" s="14"/>
      <c r="V15" s="14"/>
    </row>
    <row r="16" spans="1:22" x14ac:dyDescent="0.25">
      <c r="A16" s="14"/>
      <c r="B16" s="23"/>
      <c r="C16" s="14"/>
      <c r="D16" s="14"/>
      <c r="E16" s="14"/>
      <c r="F16" s="14"/>
      <c r="G16" s="14"/>
      <c r="H16" s="14"/>
      <c r="I16" s="14"/>
      <c r="J16" s="24"/>
      <c r="K16" s="24"/>
      <c r="L16" s="24"/>
      <c r="M16" s="14"/>
      <c r="N16" s="21"/>
      <c r="O16" s="14"/>
      <c r="P16" s="14"/>
      <c r="Q16" s="14"/>
      <c r="R16" s="14"/>
      <c r="S16" s="14"/>
      <c r="T16" s="14"/>
      <c r="U16" s="14"/>
      <c r="V16" s="14"/>
    </row>
    <row r="17" spans="1:22" x14ac:dyDescent="0.25">
      <c r="A17" s="16">
        <v>2</v>
      </c>
      <c r="B17" s="58" t="s">
        <v>13</v>
      </c>
      <c r="C17" s="59"/>
      <c r="D17" s="60" t="s">
        <v>77</v>
      </c>
      <c r="E17" s="61"/>
      <c r="F17" s="61"/>
      <c r="G17" s="61"/>
      <c r="H17" s="62"/>
      <c r="I17" s="10"/>
      <c r="J17" s="10"/>
      <c r="K17" s="10"/>
      <c r="L17" s="10"/>
      <c r="M17" s="10"/>
      <c r="N17" s="21"/>
      <c r="O17" s="14"/>
      <c r="P17" s="14"/>
      <c r="Q17" s="14"/>
      <c r="R17" s="14"/>
      <c r="S17" s="14"/>
      <c r="T17" s="14"/>
      <c r="U17" s="14"/>
      <c r="V17" s="14"/>
    </row>
    <row r="18" spans="1:22" ht="15.75" x14ac:dyDescent="0.25">
      <c r="A18" s="52" t="s">
        <v>14</v>
      </c>
      <c r="B18" s="64" t="s">
        <v>1</v>
      </c>
      <c r="C18" s="66" t="s">
        <v>2</v>
      </c>
      <c r="D18" s="68" t="s">
        <v>3</v>
      </c>
      <c r="E18" s="68"/>
      <c r="F18" s="68"/>
      <c r="G18" s="68"/>
      <c r="H18" s="66" t="s">
        <v>4</v>
      </c>
      <c r="I18" s="64" t="s">
        <v>5</v>
      </c>
      <c r="J18" s="48" t="s">
        <v>15</v>
      </c>
      <c r="K18" s="48" t="s">
        <v>16</v>
      </c>
      <c r="L18" s="48" t="s">
        <v>6</v>
      </c>
      <c r="M18" s="48" t="s">
        <v>17</v>
      </c>
      <c r="N18" s="21"/>
      <c r="O18" s="54" t="s">
        <v>12</v>
      </c>
      <c r="P18" s="55"/>
      <c r="Q18" s="55"/>
      <c r="R18" s="55"/>
      <c r="S18" s="55"/>
      <c r="T18" s="55"/>
      <c r="U18" s="55"/>
      <c r="V18" s="56"/>
    </row>
    <row r="19" spans="1:22" x14ac:dyDescent="0.25">
      <c r="A19" s="53"/>
      <c r="B19" s="65"/>
      <c r="C19" s="67"/>
      <c r="D19" s="4">
        <v>5</v>
      </c>
      <c r="E19" s="4">
        <v>4</v>
      </c>
      <c r="F19" s="4">
        <v>3</v>
      </c>
      <c r="G19" s="4">
        <v>2</v>
      </c>
      <c r="H19" s="67"/>
      <c r="I19" s="65"/>
      <c r="J19" s="49"/>
      <c r="K19" s="49"/>
      <c r="L19" s="49"/>
      <c r="M19" s="49"/>
      <c r="N19" s="21"/>
      <c r="O19" s="17" t="str">
        <f t="shared" ref="O19:V19" si="5">O7</f>
        <v>план</v>
      </c>
      <c r="P19" s="18" t="str">
        <f t="shared" si="5"/>
        <v>дано</v>
      </c>
      <c r="Q19" s="18" t="str">
        <f t="shared" si="5"/>
        <v>к/р</v>
      </c>
      <c r="R19" s="18" t="str">
        <f t="shared" si="5"/>
        <v>дано</v>
      </c>
      <c r="S19" s="18" t="str">
        <f t="shared" si="5"/>
        <v>р/р</v>
      </c>
      <c r="T19" s="18" t="str">
        <f t="shared" si="5"/>
        <v>дано</v>
      </c>
      <c r="U19" s="18" t="str">
        <f t="shared" si="5"/>
        <v>п/р</v>
      </c>
      <c r="V19" s="18" t="str">
        <f t="shared" si="5"/>
        <v>дано</v>
      </c>
    </row>
    <row r="20" spans="1:22" x14ac:dyDescent="0.25">
      <c r="A20" s="16">
        <v>1</v>
      </c>
      <c r="B20" s="4" t="s">
        <v>93</v>
      </c>
      <c r="C20" s="4">
        <v>20</v>
      </c>
      <c r="D20" s="4">
        <v>7</v>
      </c>
      <c r="E20" s="4">
        <v>5</v>
      </c>
      <c r="F20" s="4">
        <v>8</v>
      </c>
      <c r="G20" s="4">
        <v>0</v>
      </c>
      <c r="H20" s="4"/>
      <c r="I20" s="4"/>
      <c r="J20" s="19">
        <f>SUM(D20:F20)/SUM(D20:G20)</f>
        <v>1</v>
      </c>
      <c r="K20" s="19">
        <f>SUM(D20:E20)/SUM(D20:G20)</f>
        <v>0.6</v>
      </c>
      <c r="L20" s="19">
        <f>(D20+E20*0.64+F20*0.36+G20*0.16)/(D20+E20+F20+G20+I20)</f>
        <v>0.65399999999999991</v>
      </c>
      <c r="M20" s="20">
        <f>(D20*5+E20*4+F20*3+G20*2)/SUM(D20:H20)</f>
        <v>3.95</v>
      </c>
      <c r="N20" s="15"/>
      <c r="O20" s="4">
        <v>8</v>
      </c>
      <c r="P20" s="4">
        <v>6</v>
      </c>
      <c r="Q20" s="4">
        <v>1</v>
      </c>
      <c r="R20" s="4">
        <v>1</v>
      </c>
      <c r="S20" s="4"/>
      <c r="T20" s="4"/>
      <c r="U20" s="4"/>
      <c r="V20" s="4"/>
    </row>
    <row r="21" spans="1:22" x14ac:dyDescent="0.25">
      <c r="A21" s="16">
        <v>2</v>
      </c>
      <c r="B21" s="5" t="s">
        <v>94</v>
      </c>
      <c r="C21" s="4">
        <v>18</v>
      </c>
      <c r="D21" s="4">
        <v>8</v>
      </c>
      <c r="E21" s="4">
        <v>1</v>
      </c>
      <c r="F21" s="4">
        <v>9</v>
      </c>
      <c r="G21" s="4">
        <v>0</v>
      </c>
      <c r="H21" s="4"/>
      <c r="I21" s="4"/>
      <c r="J21" s="19">
        <f t="shared" ref="J21:J27" si="6">SUM(D21:F21)/SUM(D21:G21)</f>
        <v>1</v>
      </c>
      <c r="K21" s="19">
        <f t="shared" ref="K21:K27" si="7">SUM(D21:E21)/SUM(D21:G21)</f>
        <v>0.5</v>
      </c>
      <c r="L21" s="19">
        <f t="shared" ref="L21:L27" si="8">(D21+E21*0.64+F21*0.36+G21*0.16)/(D21+E21+F21+G21+I21)</f>
        <v>0.66</v>
      </c>
      <c r="M21" s="20">
        <f t="shared" ref="M21:M27" si="9">(D21*5+E21*4+F21*3+G21*2)/SUM(D21:H21)</f>
        <v>3.9444444444444446</v>
      </c>
      <c r="N21" s="21"/>
      <c r="O21" s="4">
        <v>8</v>
      </c>
      <c r="P21" s="4">
        <v>6</v>
      </c>
      <c r="Q21" s="4">
        <v>1</v>
      </c>
      <c r="R21" s="4">
        <v>1</v>
      </c>
      <c r="S21" s="4"/>
      <c r="T21" s="4"/>
      <c r="U21" s="4"/>
      <c r="V21" s="4"/>
    </row>
    <row r="22" spans="1:22" x14ac:dyDescent="0.25">
      <c r="A22" s="16">
        <v>3</v>
      </c>
      <c r="B22" s="5" t="s">
        <v>100</v>
      </c>
      <c r="C22" s="4">
        <v>19</v>
      </c>
      <c r="D22" s="4">
        <v>6</v>
      </c>
      <c r="E22" s="4">
        <v>7</v>
      </c>
      <c r="F22" s="4">
        <v>6</v>
      </c>
      <c r="G22" s="4">
        <v>0</v>
      </c>
      <c r="H22" s="4"/>
      <c r="I22" s="4"/>
      <c r="J22" s="19">
        <f t="shared" si="6"/>
        <v>1</v>
      </c>
      <c r="K22" s="19">
        <f t="shared" si="7"/>
        <v>0.68421052631578949</v>
      </c>
      <c r="L22" s="19">
        <f t="shared" si="8"/>
        <v>0.66526315789473689</v>
      </c>
      <c r="M22" s="20">
        <f t="shared" si="9"/>
        <v>4</v>
      </c>
      <c r="N22" s="21"/>
      <c r="O22" s="4">
        <v>8</v>
      </c>
      <c r="P22" s="4">
        <v>6</v>
      </c>
      <c r="Q22" s="4">
        <v>1</v>
      </c>
      <c r="R22" s="4">
        <v>1</v>
      </c>
      <c r="S22" s="4"/>
      <c r="T22" s="4"/>
      <c r="U22" s="4"/>
      <c r="V22" s="4"/>
    </row>
    <row r="23" spans="1:22" x14ac:dyDescent="0.25">
      <c r="A23" s="16">
        <v>4</v>
      </c>
      <c r="B23" s="5">
        <v>9</v>
      </c>
      <c r="C23" s="4">
        <v>22</v>
      </c>
      <c r="D23" s="4">
        <v>4</v>
      </c>
      <c r="E23" s="4">
        <v>6</v>
      </c>
      <c r="F23" s="4">
        <v>12</v>
      </c>
      <c r="G23" s="4">
        <v>0</v>
      </c>
      <c r="H23" s="4"/>
      <c r="I23" s="4"/>
      <c r="J23" s="19">
        <f t="shared" si="6"/>
        <v>1</v>
      </c>
      <c r="K23" s="19">
        <f t="shared" si="7"/>
        <v>0.45454545454545453</v>
      </c>
      <c r="L23" s="19">
        <f t="shared" si="8"/>
        <v>0.55272727272727273</v>
      </c>
      <c r="M23" s="20">
        <f t="shared" si="9"/>
        <v>3.6363636363636362</v>
      </c>
      <c r="N23" s="21"/>
      <c r="O23" s="4">
        <v>8</v>
      </c>
      <c r="P23" s="4">
        <v>6</v>
      </c>
      <c r="Q23" s="4">
        <v>1</v>
      </c>
      <c r="R23" s="4">
        <v>1</v>
      </c>
      <c r="S23" s="4"/>
      <c r="T23" s="4"/>
      <c r="U23" s="4"/>
      <c r="V23" s="4"/>
    </row>
    <row r="24" spans="1:22" x14ac:dyDescent="0.25">
      <c r="A24" s="16">
        <v>5</v>
      </c>
      <c r="B24" s="5">
        <v>11</v>
      </c>
      <c r="C24" s="4">
        <v>14</v>
      </c>
      <c r="D24" s="4">
        <v>7</v>
      </c>
      <c r="E24" s="4">
        <v>4</v>
      </c>
      <c r="F24" s="4">
        <v>3</v>
      </c>
      <c r="G24" s="4">
        <v>0</v>
      </c>
      <c r="H24" s="4"/>
      <c r="I24" s="4"/>
      <c r="J24" s="19">
        <f t="shared" si="6"/>
        <v>1</v>
      </c>
      <c r="K24" s="19">
        <f t="shared" si="7"/>
        <v>0.7857142857142857</v>
      </c>
      <c r="L24" s="19">
        <f t="shared" si="8"/>
        <v>0.76</v>
      </c>
      <c r="M24" s="20">
        <f t="shared" si="9"/>
        <v>4.2857142857142856</v>
      </c>
      <c r="N24" s="21"/>
      <c r="O24" s="4">
        <v>16</v>
      </c>
      <c r="P24" s="4">
        <v>14</v>
      </c>
      <c r="Q24" s="4">
        <v>1</v>
      </c>
      <c r="R24" s="4">
        <v>1</v>
      </c>
      <c r="S24" s="4"/>
      <c r="T24" s="4"/>
      <c r="U24" s="4"/>
      <c r="V24" s="4"/>
    </row>
    <row r="25" spans="1:22" x14ac:dyDescent="0.25">
      <c r="A25" s="16">
        <v>6</v>
      </c>
      <c r="B25" s="5"/>
      <c r="C25" s="4"/>
      <c r="D25" s="4"/>
      <c r="E25" s="4"/>
      <c r="F25" s="4"/>
      <c r="G25" s="4"/>
      <c r="H25" s="4"/>
      <c r="I25" s="4"/>
      <c r="J25" s="19" t="e">
        <f t="shared" si="6"/>
        <v>#DIV/0!</v>
      </c>
      <c r="K25" s="19" t="e">
        <f t="shared" si="7"/>
        <v>#DIV/0!</v>
      </c>
      <c r="L25" s="19" t="e">
        <f t="shared" si="8"/>
        <v>#DIV/0!</v>
      </c>
      <c r="M25" s="20" t="e">
        <f t="shared" si="9"/>
        <v>#DIV/0!</v>
      </c>
      <c r="N25" s="21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16">
        <v>7</v>
      </c>
      <c r="B26" s="5"/>
      <c r="C26" s="4"/>
      <c r="D26" s="4"/>
      <c r="E26" s="4"/>
      <c r="F26" s="4"/>
      <c r="G26" s="4"/>
      <c r="H26" s="4"/>
      <c r="I26" s="4"/>
      <c r="J26" s="19" t="e">
        <f t="shared" si="6"/>
        <v>#DIV/0!</v>
      </c>
      <c r="K26" s="19" t="e">
        <f t="shared" si="7"/>
        <v>#DIV/0!</v>
      </c>
      <c r="L26" s="19" t="e">
        <f t="shared" si="8"/>
        <v>#DIV/0!</v>
      </c>
      <c r="M26" s="20" t="e">
        <f t="shared" si="9"/>
        <v>#DIV/0!</v>
      </c>
      <c r="N26" s="21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50" t="s">
        <v>21</v>
      </c>
      <c r="B27" s="51"/>
      <c r="C27" s="6">
        <f>SUM(C20:C26)</f>
        <v>93</v>
      </c>
      <c r="D27" s="6">
        <f t="shared" ref="D27:I27" si="10">SUM(D20:D26)</f>
        <v>32</v>
      </c>
      <c r="E27" s="6">
        <f t="shared" si="10"/>
        <v>23</v>
      </c>
      <c r="F27" s="6">
        <f t="shared" si="10"/>
        <v>38</v>
      </c>
      <c r="G27" s="6">
        <f t="shared" si="10"/>
        <v>0</v>
      </c>
      <c r="H27" s="6">
        <f t="shared" si="10"/>
        <v>0</v>
      </c>
      <c r="I27" s="6">
        <f t="shared" si="10"/>
        <v>0</v>
      </c>
      <c r="J27" s="9">
        <f t="shared" si="6"/>
        <v>1</v>
      </c>
      <c r="K27" s="8">
        <f t="shared" si="7"/>
        <v>0.59139784946236562</v>
      </c>
      <c r="L27" s="7">
        <f t="shared" si="8"/>
        <v>0.64946236559139781</v>
      </c>
      <c r="M27" s="22">
        <f t="shared" si="9"/>
        <v>3.935483870967742</v>
      </c>
      <c r="N27" s="21"/>
      <c r="O27" s="10"/>
      <c r="P27" s="10"/>
      <c r="Q27" s="10"/>
      <c r="R27" s="10"/>
      <c r="S27" s="10"/>
      <c r="T27" s="10"/>
      <c r="U27" s="10"/>
      <c r="V27" s="10"/>
    </row>
    <row r="28" spans="1:22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1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16">
        <v>3</v>
      </c>
      <c r="B29" s="58" t="s">
        <v>13</v>
      </c>
      <c r="C29" s="59"/>
      <c r="D29" s="60"/>
      <c r="E29" s="61"/>
      <c r="F29" s="61"/>
      <c r="G29" s="61"/>
      <c r="H29" s="62"/>
      <c r="I29" s="10"/>
      <c r="J29" s="10"/>
      <c r="K29" s="10"/>
      <c r="L29" s="10"/>
      <c r="M29" s="10"/>
      <c r="N29" s="12"/>
      <c r="O29" s="63"/>
      <c r="P29" s="63"/>
      <c r="Q29" s="63"/>
      <c r="R29" s="63"/>
      <c r="S29" s="63"/>
      <c r="T29" s="63"/>
      <c r="U29" s="63"/>
      <c r="V29" s="10"/>
    </row>
    <row r="30" spans="1:22" ht="15.75" x14ac:dyDescent="0.25">
      <c r="A30" s="52" t="s">
        <v>14</v>
      </c>
      <c r="B30" s="52" t="s">
        <v>1</v>
      </c>
      <c r="C30" s="48" t="s">
        <v>2</v>
      </c>
      <c r="D30" s="57" t="s">
        <v>3</v>
      </c>
      <c r="E30" s="57"/>
      <c r="F30" s="57"/>
      <c r="G30" s="57"/>
      <c r="H30" s="48" t="s">
        <v>4</v>
      </c>
      <c r="I30" s="52" t="s">
        <v>5</v>
      </c>
      <c r="J30" s="48" t="s">
        <v>15</v>
      </c>
      <c r="K30" s="48" t="s">
        <v>16</v>
      </c>
      <c r="L30" s="48" t="s">
        <v>6</v>
      </c>
      <c r="M30" s="48" t="s">
        <v>17</v>
      </c>
      <c r="N30" s="15"/>
      <c r="O30" s="54" t="s">
        <v>12</v>
      </c>
      <c r="P30" s="55"/>
      <c r="Q30" s="55"/>
      <c r="R30" s="55"/>
      <c r="S30" s="55"/>
      <c r="T30" s="55"/>
      <c r="U30" s="55"/>
      <c r="V30" s="56"/>
    </row>
    <row r="31" spans="1:22" x14ac:dyDescent="0.25">
      <c r="A31" s="53"/>
      <c r="B31" s="53"/>
      <c r="C31" s="49"/>
      <c r="D31" s="16">
        <v>5</v>
      </c>
      <c r="E31" s="16">
        <v>4</v>
      </c>
      <c r="F31" s="16">
        <v>3</v>
      </c>
      <c r="G31" s="16">
        <v>2</v>
      </c>
      <c r="H31" s="49"/>
      <c r="I31" s="53"/>
      <c r="J31" s="49"/>
      <c r="K31" s="49"/>
      <c r="L31" s="49"/>
      <c r="M31" s="49"/>
      <c r="N31" s="15"/>
      <c r="O31" s="17" t="str">
        <f t="shared" ref="O31:V31" si="11">O19</f>
        <v>план</v>
      </c>
      <c r="P31" s="18" t="str">
        <f t="shared" si="11"/>
        <v>дано</v>
      </c>
      <c r="Q31" s="18" t="str">
        <f t="shared" si="11"/>
        <v>к/р</v>
      </c>
      <c r="R31" s="18" t="str">
        <f t="shared" si="11"/>
        <v>дано</v>
      </c>
      <c r="S31" s="18" t="str">
        <f t="shared" si="11"/>
        <v>р/р</v>
      </c>
      <c r="T31" s="18" t="str">
        <f t="shared" si="11"/>
        <v>дано</v>
      </c>
      <c r="U31" s="18" t="str">
        <f t="shared" si="11"/>
        <v>п/р</v>
      </c>
      <c r="V31" s="18" t="str">
        <f t="shared" si="11"/>
        <v>дано</v>
      </c>
    </row>
    <row r="32" spans="1:22" x14ac:dyDescent="0.25">
      <c r="A32" s="16">
        <v>1</v>
      </c>
      <c r="B32" s="4"/>
      <c r="C32" s="4"/>
      <c r="D32" s="4"/>
      <c r="E32" s="4"/>
      <c r="F32" s="4"/>
      <c r="G32" s="4"/>
      <c r="H32" s="4"/>
      <c r="I32" s="4"/>
      <c r="J32" s="19" t="e">
        <f>SUM(D32:F32)/SUM(D32:G32)</f>
        <v>#DIV/0!</v>
      </c>
      <c r="K32" s="19" t="e">
        <f>SUM(D32:E32)/SUM(D32:G32)</f>
        <v>#DIV/0!</v>
      </c>
      <c r="L32" s="19" t="e">
        <f>(D32+E32*0.64+F32*0.36+G32*0.16)/(D32+E32+F32+G32+I32)</f>
        <v>#DIV/0!</v>
      </c>
      <c r="M32" s="20" t="e">
        <f>(D32*5+E32*4+F32*3+G32*2)/SUM(D32:H32)</f>
        <v>#DIV/0!</v>
      </c>
      <c r="N32" s="15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16">
        <v>2</v>
      </c>
      <c r="B33" s="5"/>
      <c r="C33" s="4"/>
      <c r="D33" s="4"/>
      <c r="E33" s="4"/>
      <c r="F33" s="4"/>
      <c r="G33" s="4"/>
      <c r="H33" s="4"/>
      <c r="I33" s="4"/>
      <c r="J33" s="19" t="e">
        <f t="shared" ref="J33:J39" si="12">SUM(D33:F33)/SUM(D33:G33)</f>
        <v>#DIV/0!</v>
      </c>
      <c r="K33" s="19" t="e">
        <f t="shared" ref="K33:K39" si="13">SUM(D33:E33)/SUM(D33:G33)</f>
        <v>#DIV/0!</v>
      </c>
      <c r="L33" s="19" t="e">
        <f t="shared" ref="L33:L40" si="14">(D33+E33*0.64+F33*0.36+G33*0.16)/(D33+E33+F33+G33+I33)</f>
        <v>#DIV/0!</v>
      </c>
      <c r="M33" s="20" t="e">
        <f t="shared" ref="M33:M40" si="15">(D33*5+E33*4+F33*3+G33*2)/SUM(D33:H33)</f>
        <v>#DIV/0!</v>
      </c>
      <c r="N33" s="21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16">
        <v>3</v>
      </c>
      <c r="B34" s="5"/>
      <c r="C34" s="4"/>
      <c r="D34" s="4"/>
      <c r="E34" s="4"/>
      <c r="F34" s="4"/>
      <c r="G34" s="4"/>
      <c r="H34" s="4"/>
      <c r="I34" s="4"/>
      <c r="J34" s="19" t="e">
        <f t="shared" si="12"/>
        <v>#DIV/0!</v>
      </c>
      <c r="K34" s="19" t="e">
        <f t="shared" si="13"/>
        <v>#DIV/0!</v>
      </c>
      <c r="L34" s="19" t="e">
        <f t="shared" si="14"/>
        <v>#DIV/0!</v>
      </c>
      <c r="M34" s="20" t="e">
        <f t="shared" si="15"/>
        <v>#DIV/0!</v>
      </c>
      <c r="N34" s="21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16">
        <v>4</v>
      </c>
      <c r="B35" s="5"/>
      <c r="C35" s="4"/>
      <c r="D35" s="4"/>
      <c r="E35" s="4"/>
      <c r="F35" s="4"/>
      <c r="G35" s="4"/>
      <c r="H35" s="4"/>
      <c r="I35" s="4"/>
      <c r="J35" s="19" t="e">
        <f t="shared" si="12"/>
        <v>#DIV/0!</v>
      </c>
      <c r="K35" s="19" t="e">
        <f t="shared" si="13"/>
        <v>#DIV/0!</v>
      </c>
      <c r="L35" s="19" t="e">
        <f t="shared" si="14"/>
        <v>#DIV/0!</v>
      </c>
      <c r="M35" s="20" t="e">
        <f t="shared" si="15"/>
        <v>#DIV/0!</v>
      </c>
      <c r="N35" s="21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16">
        <v>5</v>
      </c>
      <c r="B36" s="5"/>
      <c r="C36" s="4"/>
      <c r="D36" s="4"/>
      <c r="E36" s="4"/>
      <c r="F36" s="4"/>
      <c r="G36" s="4"/>
      <c r="H36" s="4"/>
      <c r="I36" s="4"/>
      <c r="J36" s="19" t="e">
        <f t="shared" si="12"/>
        <v>#DIV/0!</v>
      </c>
      <c r="K36" s="19" t="e">
        <f t="shared" si="13"/>
        <v>#DIV/0!</v>
      </c>
      <c r="L36" s="19" t="e">
        <f t="shared" si="14"/>
        <v>#DIV/0!</v>
      </c>
      <c r="M36" s="20" t="e">
        <f t="shared" si="15"/>
        <v>#DIV/0!</v>
      </c>
      <c r="N36" s="21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16">
        <v>6</v>
      </c>
      <c r="B37" s="5"/>
      <c r="C37" s="4"/>
      <c r="D37" s="4"/>
      <c r="E37" s="4"/>
      <c r="F37" s="4"/>
      <c r="G37" s="4"/>
      <c r="H37" s="4"/>
      <c r="I37" s="4"/>
      <c r="J37" s="19" t="e">
        <f t="shared" si="12"/>
        <v>#DIV/0!</v>
      </c>
      <c r="K37" s="19" t="e">
        <f t="shared" si="13"/>
        <v>#DIV/0!</v>
      </c>
      <c r="L37" s="19" t="e">
        <f t="shared" si="14"/>
        <v>#DIV/0!</v>
      </c>
      <c r="M37" s="20" t="e">
        <f t="shared" si="15"/>
        <v>#DIV/0!</v>
      </c>
      <c r="N37" s="21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16">
        <v>7</v>
      </c>
      <c r="B38" s="5"/>
      <c r="C38" s="4"/>
      <c r="D38" s="4"/>
      <c r="E38" s="4"/>
      <c r="F38" s="4"/>
      <c r="G38" s="4"/>
      <c r="H38" s="4"/>
      <c r="I38" s="4"/>
      <c r="J38" s="19" t="e">
        <f t="shared" si="12"/>
        <v>#DIV/0!</v>
      </c>
      <c r="K38" s="19" t="e">
        <f t="shared" si="13"/>
        <v>#DIV/0!</v>
      </c>
      <c r="L38" s="19" t="e">
        <f t="shared" si="14"/>
        <v>#DIV/0!</v>
      </c>
      <c r="M38" s="20" t="e">
        <f t="shared" si="15"/>
        <v>#DIV/0!</v>
      </c>
      <c r="N38" s="21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50" t="s">
        <v>21</v>
      </c>
      <c r="B39" s="51"/>
      <c r="C39" s="6">
        <f>SUM(C32:C38)</f>
        <v>0</v>
      </c>
      <c r="D39" s="6">
        <f t="shared" ref="D39:I39" si="16">SUM(D32:D38)</f>
        <v>0</v>
      </c>
      <c r="E39" s="6">
        <f t="shared" si="16"/>
        <v>0</v>
      </c>
      <c r="F39" s="6">
        <f t="shared" si="16"/>
        <v>0</v>
      </c>
      <c r="G39" s="6">
        <f t="shared" si="16"/>
        <v>0</v>
      </c>
      <c r="H39" s="6">
        <f t="shared" si="16"/>
        <v>0</v>
      </c>
      <c r="I39" s="6">
        <f t="shared" si="16"/>
        <v>0</v>
      </c>
      <c r="J39" s="9" t="e">
        <f t="shared" si="12"/>
        <v>#DIV/0!</v>
      </c>
      <c r="K39" s="8" t="e">
        <f t="shared" si="13"/>
        <v>#DIV/0!</v>
      </c>
      <c r="L39" s="7" t="e">
        <f t="shared" si="14"/>
        <v>#DIV/0!</v>
      </c>
      <c r="M39" s="22" t="e">
        <f t="shared" si="15"/>
        <v>#DIV/0!</v>
      </c>
      <c r="N39" s="21"/>
      <c r="O39" s="10"/>
      <c r="P39" s="10"/>
      <c r="Q39" s="10"/>
      <c r="R39" s="10"/>
      <c r="S39" s="10"/>
      <c r="T39" s="10"/>
      <c r="U39" s="10"/>
      <c r="V39" s="10"/>
    </row>
    <row r="40" spans="1:22" ht="21" customHeight="1" x14ac:dyDescent="0.25">
      <c r="A40" s="46" t="s">
        <v>18</v>
      </c>
      <c r="B40" s="47"/>
      <c r="C40" s="6">
        <f>SUM(C15,C27,C39)</f>
        <v>144</v>
      </c>
      <c r="D40" s="6">
        <f t="shared" ref="D40:I40" si="17">SUM(D15,D27,D39)</f>
        <v>39</v>
      </c>
      <c r="E40" s="6">
        <f t="shared" si="17"/>
        <v>43</v>
      </c>
      <c r="F40" s="6">
        <f t="shared" si="17"/>
        <v>63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26">
        <f t="shared" ref="J40" si="18">SUM(D40:F40)/SUM(D40:G40)</f>
        <v>1</v>
      </c>
      <c r="K40" s="26">
        <f t="shared" ref="K40" si="19">SUM(D40:E40)/SUM(D40:G40)</f>
        <v>0.56551724137931036</v>
      </c>
      <c r="L40" s="26">
        <f t="shared" si="14"/>
        <v>0.61517241379310339</v>
      </c>
      <c r="M40" s="27">
        <f t="shared" si="15"/>
        <v>3.8344827586206898</v>
      </c>
      <c r="N40" s="25"/>
      <c r="O40" s="14"/>
      <c r="P40" s="14"/>
      <c r="Q40" s="14"/>
      <c r="R40" s="14"/>
      <c r="S40" s="14"/>
      <c r="T40" s="14"/>
      <c r="U40" s="14"/>
      <c r="V40" s="14"/>
    </row>
    <row r="41" spans="1:22" x14ac:dyDescent="0.25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2"/>
      <c r="O41" s="10"/>
      <c r="P41" s="10"/>
      <c r="Q41" s="10"/>
      <c r="R41" s="10"/>
      <c r="S41" s="10"/>
      <c r="T41" s="10"/>
      <c r="U41" s="10"/>
      <c r="V41" s="10"/>
    </row>
    <row r="42" spans="1:22" x14ac:dyDescent="0.25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2"/>
      <c r="O42" s="10"/>
      <c r="P42" s="10"/>
      <c r="Q42" s="10"/>
      <c r="R42" s="10"/>
      <c r="S42" s="10"/>
      <c r="T42" s="10"/>
      <c r="U42" s="10"/>
      <c r="V42" s="10"/>
    </row>
    <row r="43" spans="1:22" x14ac:dyDescent="0.25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/>
      <c r="Q43" s="10"/>
      <c r="R43" s="10"/>
      <c r="S43" s="10"/>
      <c r="T43" s="10"/>
      <c r="U43" s="10"/>
      <c r="V43" s="10"/>
    </row>
    <row r="44" spans="1:22" x14ac:dyDescent="0.25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2"/>
      <c r="O44" s="10"/>
      <c r="P44" s="10"/>
      <c r="Q44" s="10"/>
      <c r="R44" s="10"/>
      <c r="S44" s="10"/>
      <c r="T44" s="10"/>
      <c r="U44" s="10"/>
      <c r="V44" s="10"/>
    </row>
    <row r="45" spans="1:22" x14ac:dyDescent="0.25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2"/>
      <c r="O45" s="10"/>
      <c r="P45" s="10"/>
      <c r="Q45" s="10"/>
      <c r="R45" s="10"/>
      <c r="S45" s="10"/>
      <c r="T45" s="10"/>
      <c r="U45" s="10"/>
      <c r="V45" s="10"/>
    </row>
    <row r="46" spans="1:22" x14ac:dyDescent="0.25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0"/>
      <c r="P46" s="10"/>
      <c r="Q46" s="10"/>
      <c r="R46" s="10"/>
      <c r="S46" s="10"/>
      <c r="T46" s="10"/>
      <c r="U46" s="10"/>
      <c r="V46" s="10"/>
    </row>
    <row r="47" spans="1:22" x14ac:dyDescent="0.25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2"/>
      <c r="O47" s="10"/>
      <c r="P47" s="10"/>
      <c r="Q47" s="10"/>
      <c r="R47" s="10"/>
      <c r="S47" s="10"/>
      <c r="T47" s="10"/>
      <c r="U47" s="10"/>
      <c r="V47" s="10"/>
    </row>
    <row r="48" spans="1:22" x14ac:dyDescent="0.25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2"/>
      <c r="O48" s="10"/>
      <c r="P48" s="10"/>
      <c r="Q48" s="10"/>
      <c r="R48" s="10"/>
      <c r="S48" s="10"/>
      <c r="T48" s="10"/>
      <c r="U48" s="10"/>
      <c r="V48" s="10"/>
    </row>
    <row r="49" spans="1:22" x14ac:dyDescent="0.25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2"/>
      <c r="O49" s="10"/>
      <c r="P49" s="10"/>
      <c r="Q49" s="10"/>
      <c r="R49" s="10"/>
      <c r="S49" s="10"/>
      <c r="T49" s="10"/>
      <c r="U49" s="10"/>
      <c r="V49" s="10"/>
    </row>
    <row r="50" spans="1:22" x14ac:dyDescent="0.25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2"/>
      <c r="O50" s="10"/>
      <c r="P50" s="10"/>
      <c r="Q50" s="10"/>
      <c r="R50" s="10"/>
      <c r="S50" s="10"/>
      <c r="T50" s="10"/>
      <c r="U50" s="10"/>
      <c r="V50" s="10"/>
    </row>
    <row r="51" spans="1:22" x14ac:dyDescent="0.25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2"/>
      <c r="O51" s="10"/>
      <c r="P51" s="10"/>
      <c r="Q51" s="10"/>
      <c r="R51" s="10"/>
      <c r="S51" s="10"/>
      <c r="T51" s="10"/>
      <c r="U51" s="10"/>
      <c r="V51" s="10"/>
    </row>
    <row r="52" spans="1:22" x14ac:dyDescent="0.25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2"/>
      <c r="O52" s="10"/>
      <c r="P52" s="10"/>
      <c r="Q52" s="10"/>
      <c r="R52" s="10"/>
      <c r="S52" s="10"/>
      <c r="T52" s="10"/>
      <c r="U52" s="10"/>
      <c r="V52" s="10"/>
    </row>
    <row r="53" spans="1:22" x14ac:dyDescent="0.25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0"/>
      <c r="P53" s="10"/>
      <c r="Q53" s="10"/>
      <c r="R53" s="10"/>
      <c r="S53" s="10"/>
      <c r="T53" s="10"/>
      <c r="U53" s="10"/>
      <c r="V53" s="10"/>
    </row>
    <row r="54" spans="1:22" x14ac:dyDescent="0.25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0"/>
      <c r="P54" s="10"/>
      <c r="Q54" s="10"/>
      <c r="R54" s="10"/>
      <c r="S54" s="10"/>
      <c r="T54" s="10"/>
      <c r="U54" s="10"/>
      <c r="V54" s="10"/>
    </row>
    <row r="55" spans="1:22" x14ac:dyDescent="0.25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0"/>
      <c r="P55" s="10"/>
      <c r="Q55" s="10"/>
      <c r="R55" s="10"/>
      <c r="S55" s="10"/>
      <c r="T55" s="10"/>
      <c r="U55" s="10"/>
      <c r="V55" s="10"/>
    </row>
    <row r="56" spans="1:22" x14ac:dyDescent="0.25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0"/>
      <c r="P56" s="10"/>
      <c r="Q56" s="10"/>
      <c r="R56" s="10"/>
      <c r="S56" s="10"/>
      <c r="T56" s="10"/>
      <c r="U56" s="10"/>
      <c r="V56" s="10"/>
    </row>
    <row r="57" spans="1:22" x14ac:dyDescent="0.25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  <c r="O57" s="10"/>
      <c r="P57" s="10"/>
      <c r="Q57" s="10"/>
      <c r="R57" s="10"/>
      <c r="S57" s="10"/>
      <c r="T57" s="10"/>
      <c r="U57" s="10"/>
      <c r="V57" s="10"/>
    </row>
    <row r="58" spans="1:22" x14ac:dyDescent="0.25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0"/>
      <c r="P58" s="10"/>
      <c r="Q58" s="10"/>
      <c r="R58" s="10"/>
      <c r="S58" s="10"/>
      <c r="T58" s="10"/>
      <c r="U58" s="10"/>
      <c r="V58" s="10"/>
    </row>
    <row r="59" spans="1:22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0"/>
      <c r="P59" s="10"/>
      <c r="Q59" s="10"/>
      <c r="R59" s="10"/>
      <c r="S59" s="10"/>
      <c r="T59" s="10"/>
      <c r="U59" s="10"/>
      <c r="V59" s="10"/>
    </row>
    <row r="60" spans="1:22" x14ac:dyDescent="0.25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0"/>
      <c r="P60" s="10"/>
      <c r="Q60" s="10"/>
      <c r="R60" s="10"/>
      <c r="S60" s="10"/>
      <c r="T60" s="10"/>
      <c r="U60" s="10"/>
      <c r="V60" s="10"/>
    </row>
    <row r="61" spans="1:22" x14ac:dyDescent="0.25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</row>
    <row r="62" spans="1:22" x14ac:dyDescent="0.25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0"/>
      <c r="P62" s="10"/>
      <c r="Q62" s="10"/>
      <c r="R62" s="10"/>
      <c r="S62" s="10"/>
      <c r="T62" s="10"/>
      <c r="U62" s="10"/>
      <c r="V62" s="10"/>
    </row>
    <row r="63" spans="1:22" x14ac:dyDescent="0.25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0"/>
      <c r="P63" s="10"/>
      <c r="Q63" s="10"/>
      <c r="R63" s="10"/>
      <c r="S63" s="10"/>
      <c r="T63" s="10"/>
      <c r="U63" s="10"/>
      <c r="V63" s="10"/>
    </row>
    <row r="64" spans="1:22" x14ac:dyDescent="0.25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0"/>
      <c r="P64" s="10"/>
      <c r="Q64" s="10"/>
      <c r="R64" s="10"/>
      <c r="S64" s="10"/>
      <c r="T64" s="10"/>
      <c r="U64" s="10"/>
      <c r="V64" s="10"/>
    </row>
    <row r="65" spans="1:22" x14ac:dyDescent="0.25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0"/>
      <c r="P65" s="10"/>
      <c r="Q65" s="10"/>
      <c r="R65" s="10"/>
      <c r="S65" s="10"/>
      <c r="T65" s="10"/>
      <c r="U65" s="10"/>
      <c r="V65" s="10"/>
    </row>
    <row r="66" spans="1:22" x14ac:dyDescent="0.25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1"/>
      <c r="O66" s="10"/>
      <c r="P66" s="10"/>
      <c r="Q66" s="10"/>
      <c r="R66" s="10"/>
      <c r="S66" s="10"/>
      <c r="T66" s="10"/>
      <c r="U66" s="10"/>
      <c r="V66" s="10"/>
    </row>
    <row r="67" spans="1:22" x14ac:dyDescent="0.25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0"/>
      <c r="P67" s="10"/>
      <c r="Q67" s="10"/>
      <c r="R67" s="10"/>
      <c r="S67" s="10"/>
      <c r="T67" s="10"/>
      <c r="U67" s="10"/>
      <c r="V67" s="10"/>
    </row>
  </sheetData>
  <mergeCells count="50">
    <mergeCell ref="A40:B40"/>
    <mergeCell ref="J30:J31"/>
    <mergeCell ref="K30:K31"/>
    <mergeCell ref="L30:L31"/>
    <mergeCell ref="M30:M31"/>
    <mergeCell ref="O30:V30"/>
    <mergeCell ref="A39:B39"/>
    <mergeCell ref="A27:B27"/>
    <mergeCell ref="B29:C29"/>
    <mergeCell ref="D29:H29"/>
    <mergeCell ref="O29:U29"/>
    <mergeCell ref="A30:A31"/>
    <mergeCell ref="B30:B31"/>
    <mergeCell ref="C30:C31"/>
    <mergeCell ref="D30:G30"/>
    <mergeCell ref="H30:H31"/>
    <mergeCell ref="I30:I31"/>
    <mergeCell ref="O18:V18"/>
    <mergeCell ref="M6:M7"/>
    <mergeCell ref="O6:V6"/>
    <mergeCell ref="A15:B15"/>
    <mergeCell ref="B17:C17"/>
    <mergeCell ref="D17:H17"/>
    <mergeCell ref="A18:A19"/>
    <mergeCell ref="B18:B19"/>
    <mergeCell ref="C18:C19"/>
    <mergeCell ref="D18:G18"/>
    <mergeCell ref="H18:H19"/>
    <mergeCell ref="I18:I19"/>
    <mergeCell ref="J18:J19"/>
    <mergeCell ref="K18:K19"/>
    <mergeCell ref="L18:L19"/>
    <mergeCell ref="M18:M19"/>
    <mergeCell ref="O5:U5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B5:C5"/>
    <mergeCell ref="D5:H5"/>
    <mergeCell ref="B1:E1"/>
    <mergeCell ref="F1:K1"/>
    <mergeCell ref="L1:M1"/>
    <mergeCell ref="B3:C3"/>
    <mergeCell ref="D3:H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Р.яз</vt:lpstr>
      <vt:lpstr>Лит</vt:lpstr>
      <vt:lpstr>К.яз</vt:lpstr>
      <vt:lpstr>Каб.лит</vt:lpstr>
      <vt:lpstr>А.яз</vt:lpstr>
      <vt:lpstr>Мат</vt:lpstr>
      <vt:lpstr>ОБЖ</vt:lpstr>
      <vt:lpstr>Ист</vt:lpstr>
      <vt:lpstr>Общ</vt:lpstr>
      <vt:lpstr>Ист.КБР</vt:lpstr>
      <vt:lpstr>Нем.яз</vt:lpstr>
      <vt:lpstr>МХК</vt:lpstr>
      <vt:lpstr>Геог</vt:lpstr>
      <vt:lpstr>Геог.КБР</vt:lpstr>
      <vt:lpstr>Химия</vt:lpstr>
      <vt:lpstr>Био</vt:lpstr>
      <vt:lpstr>Физ</vt:lpstr>
      <vt:lpstr>Инф</vt:lpstr>
      <vt:lpstr>Тех</vt:lpstr>
      <vt:lpstr>Изо</vt:lpstr>
      <vt:lpstr>Муз</vt:lpstr>
      <vt:lpstr>Ф-ра</vt:lpstr>
      <vt:lpstr>Анализ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Завуч</cp:lastModifiedBy>
  <cp:lastPrinted>2020-01-10T11:29:48Z</cp:lastPrinted>
  <dcterms:created xsi:type="dcterms:W3CDTF">2017-05-29T08:58:14Z</dcterms:created>
  <dcterms:modified xsi:type="dcterms:W3CDTF">2021-02-25T15:43:44Z</dcterms:modified>
</cp:coreProperties>
</file>